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FCO Audit\1-2018-86-CX-K012 Statistics FFY2018\OCFO\"/>
    </mc:Choice>
  </mc:AlternateContent>
  <bookViews>
    <workbookView xWindow="0" yWindow="0" windowWidth="23040" windowHeight="11592" tabRatio="601"/>
  </bookViews>
  <sheets>
    <sheet name="FY21 COA Expenditure Codes" sheetId="18" r:id="rId1"/>
    <sheet name="Revenue Codes" sheetId="28" r:id="rId2"/>
    <sheet name="Fund Codes" sheetId="20" r:id="rId3"/>
    <sheet name="Departments" sheetId="29" r:id="rId4"/>
    <sheet name="Program Codes" sheetId="21" r:id="rId5"/>
    <sheet name="Projects Codes" sheetId="22" r:id="rId6"/>
    <sheet name="Cost Centers" sheetId="24" r:id="rId7"/>
    <sheet name="Task Codes" sheetId="23" r:id="rId8"/>
    <sheet name="OLD CODES" sheetId="25" r:id="rId9"/>
    <sheet name="RECONCILATION" sheetId="11" state="hidden" r:id="rId10"/>
    <sheet name="PRORATE" sheetId="12" state="hidden" r:id="rId11"/>
  </sheets>
  <definedNames>
    <definedName name="_xlnm._FilterDatabase" localSheetId="0" hidden="1">'FY21 COA Expenditure Codes'!$A$1:$A$293</definedName>
    <definedName name="_xlnm._FilterDatabase" localSheetId="5" hidden="1">'Projects Codes'!#REF!</definedName>
    <definedName name="_xlnm.Print_Area" localSheetId="0">'FY21 COA Expenditure Codes'!$B$1:$I$223</definedName>
    <definedName name="_xlnm.Print_Area" localSheetId="9">RECONCILATION!$A$1:$J$76</definedName>
    <definedName name="_xlnm.Print_Titles" localSheetId="0">'FY21 COA Expenditure Codes'!$1:$2</definedName>
    <definedName name="_xlnm.Print_Titles" localSheetId="5">'Projects Codes'!$1:$3</definedName>
  </definedNames>
  <calcPr calcId="162913"/>
</workbook>
</file>

<file path=xl/calcChain.xml><?xml version="1.0" encoding="utf-8"?>
<calcChain xmlns="http://schemas.openxmlformats.org/spreadsheetml/2006/main">
  <c r="B11" i="12" l="1"/>
  <c r="C8" i="12" s="1"/>
  <c r="H12" i="12"/>
  <c r="I10" i="12" s="1"/>
  <c r="J12" i="12"/>
  <c r="H33" i="12"/>
  <c r="H35" i="12" s="1"/>
  <c r="H14" i="11"/>
  <c r="I14" i="11"/>
  <c r="I24" i="11" s="1"/>
  <c r="H15" i="11"/>
  <c r="I15" i="11"/>
  <c r="J15" i="11"/>
  <c r="H16" i="11"/>
  <c r="I16" i="11"/>
  <c r="H17" i="11"/>
  <c r="I17" i="11"/>
  <c r="H18" i="11"/>
  <c r="I18" i="11"/>
  <c r="J18" i="11" s="1"/>
  <c r="H19" i="11"/>
  <c r="I19" i="11"/>
  <c r="J19" i="11" s="1"/>
  <c r="H20" i="11"/>
  <c r="J20" i="11" s="1"/>
  <c r="I20" i="11"/>
  <c r="H21" i="11"/>
  <c r="J21" i="11" s="1"/>
  <c r="I21" i="11"/>
  <c r="H22" i="11"/>
  <c r="I22" i="11"/>
  <c r="F24" i="11"/>
  <c r="G24" i="11"/>
  <c r="H28" i="11"/>
  <c r="I28" i="11"/>
  <c r="H30" i="11"/>
  <c r="J30" i="11" s="1"/>
  <c r="I30" i="11"/>
  <c r="H32" i="11"/>
  <c r="J32" i="11" s="1"/>
  <c r="I32" i="11"/>
  <c r="H34" i="11"/>
  <c r="I34" i="11"/>
  <c r="H36" i="11"/>
  <c r="I36" i="11"/>
  <c r="J36" i="11"/>
  <c r="F38" i="11"/>
  <c r="F39" i="11"/>
  <c r="G38" i="11"/>
  <c r="G39" i="11"/>
  <c r="H43" i="11"/>
  <c r="I43" i="11"/>
  <c r="H47" i="11"/>
  <c r="I47" i="11"/>
  <c r="I59" i="11" s="1"/>
  <c r="H49" i="11"/>
  <c r="H59" i="11" s="1"/>
  <c r="I49" i="11"/>
  <c r="H52" i="11"/>
  <c r="I52" i="11"/>
  <c r="J52" i="11"/>
  <c r="H53" i="11"/>
  <c r="H54" i="11"/>
  <c r="I54" i="11"/>
  <c r="J54" i="11"/>
  <c r="H55" i="11"/>
  <c r="I55" i="11"/>
  <c r="J55" i="11" s="1"/>
  <c r="F59" i="11"/>
  <c r="G59" i="11"/>
  <c r="H65" i="11"/>
  <c r="I65" i="11"/>
  <c r="J65" i="11" s="1"/>
  <c r="J71" i="11" s="1"/>
  <c r="F69" i="11"/>
  <c r="H69" i="11" s="1"/>
  <c r="I69" i="11"/>
  <c r="G71" i="11"/>
  <c r="U86" i="11"/>
  <c r="U87" i="11" s="1"/>
  <c r="U88" i="11" s="1"/>
  <c r="U94" i="11" s="1"/>
  <c r="U90" i="11"/>
  <c r="U91" i="11"/>
  <c r="I53" i="11"/>
  <c r="J53" i="11" s="1"/>
  <c r="I30" i="12"/>
  <c r="J30" i="12" s="1"/>
  <c r="I25" i="12"/>
  <c r="J25" i="12" s="1"/>
  <c r="I22" i="12"/>
  <c r="J22" i="12" s="1"/>
  <c r="I17" i="12"/>
  <c r="J17" i="12" s="1"/>
  <c r="C7" i="12"/>
  <c r="C9" i="12"/>
  <c r="C5" i="12"/>
  <c r="C6" i="12"/>
  <c r="I20" i="12"/>
  <c r="J20" i="12" s="1"/>
  <c r="I28" i="12"/>
  <c r="J28" i="12" s="1"/>
  <c r="I9" i="12"/>
  <c r="I26" i="12"/>
  <c r="J26" i="12" s="1"/>
  <c r="I38" i="11"/>
  <c r="I71" i="11"/>
  <c r="J14" i="11"/>
  <c r="J24" i="11" s="1"/>
  <c r="H38" i="11" l="1"/>
  <c r="C11" i="12"/>
  <c r="G73" i="11"/>
  <c r="F71" i="11"/>
  <c r="F73" i="11" s="1"/>
  <c r="J49" i="11"/>
  <c r="J47" i="11"/>
  <c r="J59" i="11" s="1"/>
  <c r="J43" i="11"/>
  <c r="J34" i="11"/>
  <c r="J22" i="11"/>
  <c r="J17" i="11"/>
  <c r="J16" i="11"/>
  <c r="I39" i="11"/>
  <c r="I73" i="11" s="1"/>
  <c r="H71" i="11"/>
  <c r="J69" i="11"/>
  <c r="I7" i="12"/>
  <c r="J28" i="11"/>
  <c r="J38" i="11" s="1"/>
  <c r="I21" i="12"/>
  <c r="J21" i="12" s="1"/>
  <c r="I31" i="12"/>
  <c r="J31" i="12" s="1"/>
  <c r="H24" i="11"/>
  <c r="H39" i="11" s="1"/>
  <c r="J39" i="11" s="1"/>
  <c r="J73" i="11" s="1"/>
  <c r="I19" i="12"/>
  <c r="J19" i="12" s="1"/>
  <c r="I24" i="12"/>
  <c r="J24" i="12" s="1"/>
  <c r="I27" i="12"/>
  <c r="J27" i="12" s="1"/>
  <c r="I8" i="12"/>
  <c r="I16" i="12"/>
  <c r="I5" i="12"/>
  <c r="I29" i="12"/>
  <c r="J29" i="12" s="1"/>
  <c r="I18" i="12"/>
  <c r="J18" i="12" s="1"/>
  <c r="I23" i="12"/>
  <c r="J23" i="12" s="1"/>
  <c r="I6" i="12"/>
  <c r="I12" i="12" l="1"/>
  <c r="J16" i="12"/>
  <c r="J33" i="12" s="1"/>
  <c r="J35" i="12" s="1"/>
  <c r="I33" i="12"/>
  <c r="H73" i="11"/>
</calcChain>
</file>

<file path=xl/comments1.xml><?xml version="1.0" encoding="utf-8"?>
<comments xmlns="http://schemas.openxmlformats.org/spreadsheetml/2006/main">
  <authors>
    <author>Fisher, Constance (DCJS)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Donna M's projects
</t>
        </r>
      </text>
    </comment>
  </commentList>
</comments>
</file>

<file path=xl/comments2.xml><?xml version="1.0" encoding="utf-8"?>
<comments xmlns="http://schemas.openxmlformats.org/spreadsheetml/2006/main">
  <authors>
    <author>Fisher, Constance (DCJS)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for VOCA Match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for VOCA Match</t>
        </r>
      </text>
    </comment>
  </commentList>
</comments>
</file>

<file path=xl/sharedStrings.xml><?xml version="1.0" encoding="utf-8"?>
<sst xmlns="http://schemas.openxmlformats.org/spreadsheetml/2006/main" count="4641" uniqueCount="1485">
  <si>
    <t>DEPARTMENT OF CRIMINAL JUSTICE SERVICES</t>
  </si>
  <si>
    <t>BUDGET</t>
  </si>
  <si>
    <t>PROGRAM</t>
  </si>
  <si>
    <t>GF</t>
  </si>
  <si>
    <t>Resource Management</t>
  </si>
  <si>
    <t>Finance Center</t>
  </si>
  <si>
    <t xml:space="preserve"> </t>
  </si>
  <si>
    <t>IDEA Administration</t>
  </si>
  <si>
    <t>Children's Justice</t>
  </si>
  <si>
    <t>Fund</t>
  </si>
  <si>
    <t>Fire Programs Administration</t>
  </si>
  <si>
    <t>DIVISION OF FORENSIC SCIENCE</t>
  </si>
  <si>
    <t>OTHER</t>
  </si>
  <si>
    <t>Residential Substance Abuse Admin.</t>
  </si>
  <si>
    <t>Regional Training Academies</t>
  </si>
  <si>
    <t>ACTIVITIES BASED BUDGET</t>
  </si>
  <si>
    <t>I.</t>
  </si>
  <si>
    <t>OPERATIONS (OPS)</t>
  </si>
  <si>
    <t>UNDISTR.</t>
  </si>
  <si>
    <t>APPROP.</t>
  </si>
  <si>
    <t>ADJUSTED</t>
  </si>
  <si>
    <t>ACTIVITIES</t>
  </si>
  <si>
    <t>NET BUDGET</t>
  </si>
  <si>
    <t>ADJUSTMENTS</t>
  </si>
  <si>
    <t>BALANCE</t>
  </si>
  <si>
    <t>GENERAL FUNDS:</t>
  </si>
  <si>
    <t>302-02</t>
  </si>
  <si>
    <t>302-03</t>
  </si>
  <si>
    <t>303-05</t>
  </si>
  <si>
    <t>303-06</t>
  </si>
  <si>
    <t>305-03</t>
  </si>
  <si>
    <t>319-01</t>
  </si>
  <si>
    <t>319-16</t>
  </si>
  <si>
    <t>SUBTOTAL</t>
  </si>
  <si>
    <t>NON-GENERAL FUNDS:</t>
  </si>
  <si>
    <t>304-09</t>
  </si>
  <si>
    <t>306-02</t>
  </si>
  <si>
    <t>560-33</t>
  </si>
  <si>
    <t>TOTAL OPS</t>
  </si>
  <si>
    <t>II.</t>
  </si>
  <si>
    <t>FINANCIAL ASSISTANCE</t>
  </si>
  <si>
    <t>728-99</t>
  </si>
  <si>
    <t>III.</t>
  </si>
  <si>
    <t>AID TO LOCALITIES</t>
  </si>
  <si>
    <t>304-08</t>
  </si>
  <si>
    <t>306-01</t>
  </si>
  <si>
    <t>390-01</t>
  </si>
  <si>
    <t xml:space="preserve">SUBTOTAL AID TO </t>
  </si>
  <si>
    <t>LOCALITIES</t>
  </si>
  <si>
    <t>IV.</t>
  </si>
  <si>
    <t>GENERAL FUND:</t>
  </si>
  <si>
    <t>304-02</t>
  </si>
  <si>
    <t>ENTERPRISE FUND:</t>
  </si>
  <si>
    <t>GRAND TOTAL</t>
  </si>
  <si>
    <t>ESTIMATED COST FOR GRADE 13 SUPPORT POSITION</t>
  </si>
  <si>
    <t>MID-RANGE GRADE 13</t>
  </si>
  <si>
    <t>SALARY</t>
  </si>
  <si>
    <t>FRINGES</t>
  </si>
  <si>
    <t>NPS</t>
  </si>
  <si>
    <t>FIXED (46.7%)</t>
  </si>
  <si>
    <t>VARIABLE (53.3%)</t>
  </si>
  <si>
    <t>TOTAL</t>
  </si>
  <si>
    <t>SF</t>
  </si>
  <si>
    <t>DSF</t>
  </si>
  <si>
    <t>FF</t>
  </si>
  <si>
    <t>Office of Director</t>
  </si>
  <si>
    <t>Grants Administration</t>
  </si>
  <si>
    <t>Division of Program Assistance</t>
  </si>
  <si>
    <t>Federal Funds</t>
  </si>
  <si>
    <t>JJDP (Title II) Administration</t>
  </si>
  <si>
    <t>JJDP (Title V) Administration</t>
  </si>
  <si>
    <t>Anti-Drug Administration</t>
  </si>
  <si>
    <t>School Resource Officer Admin.</t>
  </si>
  <si>
    <t>VOCA Administration</t>
  </si>
  <si>
    <t>VAWA Administration</t>
  </si>
  <si>
    <t>AD Crime Control Planning</t>
  </si>
  <si>
    <t>Regional Community Policing Inst.</t>
  </si>
  <si>
    <t>Criminal Records Improvement</t>
  </si>
  <si>
    <t>JJDP Challenge Grant</t>
  </si>
  <si>
    <t>Juvenile Accountability Grant</t>
  </si>
  <si>
    <t>AD TA/GM Evaluation</t>
  </si>
  <si>
    <t>CJ System Simulation</t>
  </si>
  <si>
    <t>Statistical Analysis</t>
  </si>
  <si>
    <t>NonGeneral Fund -- State Funds</t>
  </si>
  <si>
    <t>Asset Forfeiture Admin.</t>
  </si>
  <si>
    <t>Crime Victims Administration</t>
  </si>
  <si>
    <t>Private Security Administration</t>
  </si>
  <si>
    <t>Indirect Cost Pool Cost</t>
  </si>
  <si>
    <t>Budgets</t>
  </si>
  <si>
    <t>RECONCILIATION - FY 2000-2001</t>
  </si>
  <si>
    <t>CHAP. 1073</t>
  </si>
  <si>
    <t>303-01</t>
  </si>
  <si>
    <t>Spirit of Youth Award</t>
  </si>
  <si>
    <t>Ken Allen - VSP</t>
  </si>
  <si>
    <t>VA CIT Coalition Training</t>
  </si>
  <si>
    <t>07040</t>
  </si>
  <si>
    <t>01000</t>
  </si>
  <si>
    <t>09035</t>
  </si>
  <si>
    <t>02250</t>
  </si>
  <si>
    <t>09404</t>
  </si>
  <si>
    <t>09300</t>
  </si>
  <si>
    <t>09120</t>
  </si>
  <si>
    <t>09660</t>
  </si>
  <si>
    <t>09770</t>
  </si>
  <si>
    <t>09350</t>
  </si>
  <si>
    <t>16 JAG LLBG PART</t>
  </si>
  <si>
    <t>V/A Academy Basic</t>
  </si>
  <si>
    <t>16 CJA CASA</t>
  </si>
  <si>
    <t>Child Fatality Investigation Training</t>
  </si>
  <si>
    <t>02140</t>
  </si>
  <si>
    <t>02210</t>
  </si>
  <si>
    <t>02800</t>
  </si>
  <si>
    <t>07020</t>
  </si>
  <si>
    <t>Project</t>
  </si>
  <si>
    <t>Program</t>
  </si>
  <si>
    <t>16 PREA JAG</t>
  </si>
  <si>
    <t xml:space="preserve">Intensified Drug Enforcement Grants </t>
  </si>
  <si>
    <t xml:space="preserve">16 Coverdell </t>
  </si>
  <si>
    <t>07040/01000</t>
  </si>
  <si>
    <t xml:space="preserve">Crime Prevention Training </t>
  </si>
  <si>
    <t>11 JAG Interest</t>
  </si>
  <si>
    <t>12 JAG Interest</t>
  </si>
  <si>
    <t>16 JAG Interest</t>
  </si>
  <si>
    <t xml:space="preserve">17 V-Stop  </t>
  </si>
  <si>
    <t>0000112905</t>
  </si>
  <si>
    <t>0000112888</t>
  </si>
  <si>
    <t>16 JJDP Title II - Grants</t>
  </si>
  <si>
    <t>0000113559</t>
  </si>
  <si>
    <t>Field Inspections and Audit</t>
  </si>
  <si>
    <t>2019 CHART OF ACCOUNTS</t>
  </si>
  <si>
    <t>Date Edited:</t>
  </si>
  <si>
    <t>70080</t>
  </si>
  <si>
    <t>4008139</t>
  </si>
  <si>
    <t>4004000</t>
  </si>
  <si>
    <t>PSSAB</t>
  </si>
  <si>
    <t>4008143</t>
  </si>
  <si>
    <t>4008001</t>
  </si>
  <si>
    <t>Cost Center</t>
  </si>
  <si>
    <t>CJS71007</t>
  </si>
  <si>
    <t>CJS81016</t>
  </si>
  <si>
    <t>CJS98000</t>
  </si>
  <si>
    <t>CJS98001</t>
  </si>
  <si>
    <t>CJS70051</t>
  </si>
  <si>
    <t>CJS46501</t>
  </si>
  <si>
    <t>CJS46500</t>
  </si>
  <si>
    <t>CJS46504</t>
  </si>
  <si>
    <t>CJS86515</t>
  </si>
  <si>
    <t>CJS86516</t>
  </si>
  <si>
    <t>CJS86517</t>
  </si>
  <si>
    <t>CJS86518</t>
  </si>
  <si>
    <t>CJS7650104</t>
  </si>
  <si>
    <t>CJS7650105</t>
  </si>
  <si>
    <t>CJS7651601</t>
  </si>
  <si>
    <t>CJS7651602</t>
  </si>
  <si>
    <t>CJS7651603</t>
  </si>
  <si>
    <t>CJS5651701</t>
  </si>
  <si>
    <t>CJS5651702</t>
  </si>
  <si>
    <t>CJS5651703</t>
  </si>
  <si>
    <t>CJS67001</t>
  </si>
  <si>
    <t>CJS67002</t>
  </si>
  <si>
    <t>CJS67007</t>
  </si>
  <si>
    <t>CJS87017</t>
  </si>
  <si>
    <t>CJS87019</t>
  </si>
  <si>
    <t>CJS7701601</t>
  </si>
  <si>
    <t>CJS7701602</t>
  </si>
  <si>
    <t>CJS7701603</t>
  </si>
  <si>
    <t>CJS67016</t>
  </si>
  <si>
    <t>CJS67017</t>
  </si>
  <si>
    <t>CJS71106</t>
  </si>
  <si>
    <t>CJS61002</t>
  </si>
  <si>
    <t>CJS41001</t>
  </si>
  <si>
    <t>CJS41002</t>
  </si>
  <si>
    <t>CJS41004</t>
  </si>
  <si>
    <t>CJS41009</t>
  </si>
  <si>
    <t>CJS47953</t>
  </si>
  <si>
    <t>CJS60043</t>
  </si>
  <si>
    <t>CJS60051</t>
  </si>
  <si>
    <t>CJS71100</t>
  </si>
  <si>
    <t>CJS71109</t>
  </si>
  <si>
    <t>CJS71110</t>
  </si>
  <si>
    <t>CJS71200</t>
  </si>
  <si>
    <t>CJS51000</t>
  </si>
  <si>
    <t>CJS51010</t>
  </si>
  <si>
    <t>CJS51100</t>
  </si>
  <si>
    <t>CJS61000</t>
  </si>
  <si>
    <t>CJS61010</t>
  </si>
  <si>
    <t>CJS61100</t>
  </si>
  <si>
    <t>CJS41000</t>
  </si>
  <si>
    <t>CJS41006</t>
  </si>
  <si>
    <t>CJS41010</t>
  </si>
  <si>
    <t>CJS41100</t>
  </si>
  <si>
    <t>CJS81015</t>
  </si>
  <si>
    <t>CJS81017</t>
  </si>
  <si>
    <t>CJS81021</t>
  </si>
  <si>
    <t>CJS81022</t>
  </si>
  <si>
    <t>CJS7101601</t>
  </si>
  <si>
    <t>CJS7101607</t>
  </si>
  <si>
    <t>CJS7101608</t>
  </si>
  <si>
    <t>CJS5101704</t>
  </si>
  <si>
    <t>CJS86015</t>
  </si>
  <si>
    <t>CJS86017</t>
  </si>
  <si>
    <t>CJS7601601</t>
  </si>
  <si>
    <t>CJS7601602</t>
  </si>
  <si>
    <t>CJS67000</t>
  </si>
  <si>
    <t>CJS87015</t>
  </si>
  <si>
    <t>CJS46963</t>
  </si>
  <si>
    <t>CJS47901</t>
  </si>
  <si>
    <t>CJS47913</t>
  </si>
  <si>
    <t>CJS47922</t>
  </si>
  <si>
    <t>CJS47918</t>
  </si>
  <si>
    <t>CJS47919</t>
  </si>
  <si>
    <t>CJS47927</t>
  </si>
  <si>
    <t>CJS53002</t>
  </si>
  <si>
    <t>CJS60050</t>
  </si>
  <si>
    <t>CJS60059</t>
  </si>
  <si>
    <t>CJS46801</t>
  </si>
  <si>
    <t>Admin</t>
  </si>
  <si>
    <t>Task</t>
  </si>
  <si>
    <t>CJS46965</t>
  </si>
  <si>
    <t>CJS48021</t>
  </si>
  <si>
    <t>CJS48034</t>
  </si>
  <si>
    <t>CJS48036</t>
  </si>
  <si>
    <t>CJS48038</t>
  </si>
  <si>
    <t>CJS48040</t>
  </si>
  <si>
    <t>17 SORNA</t>
  </si>
  <si>
    <t>CASA Administration</t>
  </si>
  <si>
    <t>CJS48018</t>
  </si>
  <si>
    <t>CJS70054</t>
  </si>
  <si>
    <t>CJS70058</t>
  </si>
  <si>
    <t>CJS70072</t>
  </si>
  <si>
    <t>CJS99007</t>
  </si>
  <si>
    <t>CJS99001</t>
  </si>
  <si>
    <t>CJS96000</t>
  </si>
  <si>
    <t>17 JAG</t>
  </si>
  <si>
    <t>Driving Restoration (Drive to Work)</t>
  </si>
  <si>
    <t>Regional Training Academies (Revenue)</t>
  </si>
  <si>
    <t>Regional Training Academies - Special Revenue Grants</t>
  </si>
  <si>
    <t>Internet Crimes Against Children (Revenue)</t>
  </si>
  <si>
    <t>VSPMOU</t>
  </si>
  <si>
    <t>CJS47504</t>
  </si>
  <si>
    <t>10000</t>
  </si>
  <si>
    <t>CJS48057</t>
  </si>
  <si>
    <t>CJS48059</t>
  </si>
  <si>
    <t>CJS48070</t>
  </si>
  <si>
    <t>CJS48017</t>
  </si>
  <si>
    <t>FUND</t>
  </si>
  <si>
    <t>TITLE</t>
  </si>
  <si>
    <t>GENERAL FUNDS</t>
  </si>
  <si>
    <t>SPECIAL REVENUE FUND</t>
  </si>
  <si>
    <t>ASSET FORFEITURE &amp; SEIZURE</t>
  </si>
  <si>
    <t>COMMUNITY POLICING FUND</t>
  </si>
  <si>
    <t>02700</t>
  </si>
  <si>
    <t>PARKING</t>
  </si>
  <si>
    <t>APPROPRIATED IDC RECOVERIES</t>
  </si>
  <si>
    <t>02820</t>
  </si>
  <si>
    <t>ABBOTT LAB SETTLEMENT FUND</t>
  </si>
  <si>
    <t>07012</t>
  </si>
  <si>
    <t>JAIBG TRUST FUND - FEDERAL</t>
  </si>
  <si>
    <t>LITERARY FUND</t>
  </si>
  <si>
    <t>EDWARD BYRNE MEMORIAL JAG PROGRAM - FEDERAL</t>
  </si>
  <si>
    <t>SCHOOL RESOURCE OFFICER INCENTIVE GRANTS</t>
  </si>
  <si>
    <t>VA DOMESTIC VIOLENCE VICTIM</t>
  </si>
  <si>
    <t>VA CRIME VICTIM - WITNESS FUND</t>
  </si>
  <si>
    <t>INTENSIFIED DRUG ENFORCEMENT JURIS</t>
  </si>
  <si>
    <t>REGIONAL CRIMINAL JUSTICE ADADEMY TRNG</t>
  </si>
  <si>
    <t>INTERNET CRIMES AGAINST CHILDREN</t>
  </si>
  <si>
    <t>09750</t>
  </si>
  <si>
    <t>COURT FEES SUSPENSE FUND</t>
  </si>
  <si>
    <t>NET CRIMES AGAINST CHILDRES INVST</t>
  </si>
  <si>
    <t>FEDERAL TRUST</t>
  </si>
  <si>
    <t>SetID</t>
  </si>
  <si>
    <t>Department</t>
  </si>
  <si>
    <t>Description</t>
  </si>
  <si>
    <t>As Of Date</t>
  </si>
  <si>
    <t>Short Desc</t>
  </si>
  <si>
    <t>Budgetary Only</t>
  </si>
  <si>
    <t>14000</t>
  </si>
  <si>
    <t>10100</t>
  </si>
  <si>
    <t>Div of Director</t>
  </si>
  <si>
    <t>Dir Office</t>
  </si>
  <si>
    <t>N</t>
  </si>
  <si>
    <t>10200</t>
  </si>
  <si>
    <t>Div of Finance and Admin</t>
  </si>
  <si>
    <t>Y</t>
  </si>
  <si>
    <t>10210</t>
  </si>
  <si>
    <t>Div Director Office</t>
  </si>
  <si>
    <t>Div Dir Ad</t>
  </si>
  <si>
    <t>10220</t>
  </si>
  <si>
    <t>Grants Ad</t>
  </si>
  <si>
    <t>10230</t>
  </si>
  <si>
    <t>Financial Srvs</t>
  </si>
  <si>
    <t>Finance</t>
  </si>
  <si>
    <t>10240</t>
  </si>
  <si>
    <t>Human Resources</t>
  </si>
  <si>
    <t>Human Res</t>
  </si>
  <si>
    <t>10250</t>
  </si>
  <si>
    <t>Comm and Design</t>
  </si>
  <si>
    <t>Design</t>
  </si>
  <si>
    <t>10260</t>
  </si>
  <si>
    <t>Computer Srvs</t>
  </si>
  <si>
    <t>IT</t>
  </si>
  <si>
    <t>10300</t>
  </si>
  <si>
    <t>Div of Programs and Services</t>
  </si>
  <si>
    <t>Programs</t>
  </si>
  <si>
    <t>10310</t>
  </si>
  <si>
    <t>Programs Div. Director</t>
  </si>
  <si>
    <t>Div Dir Pr</t>
  </si>
  <si>
    <t>10320</t>
  </si>
  <si>
    <t>Juvenile Services</t>
  </si>
  <si>
    <t>Juvenile</t>
  </si>
  <si>
    <t>10330</t>
  </si>
  <si>
    <t>Victims Services</t>
  </si>
  <si>
    <t>Victims</t>
  </si>
  <si>
    <t>10340</t>
  </si>
  <si>
    <t>Adult Services</t>
  </si>
  <si>
    <t>Adults</t>
  </si>
  <si>
    <t>10400</t>
  </si>
  <si>
    <t>Policy, Planning and Research</t>
  </si>
  <si>
    <t>Policy</t>
  </si>
  <si>
    <t>10500</t>
  </si>
  <si>
    <t>Div of Law Enforcement</t>
  </si>
  <si>
    <t>Div Law En</t>
  </si>
  <si>
    <t>10510</t>
  </si>
  <si>
    <t>LE Director</t>
  </si>
  <si>
    <t>LE Dir</t>
  </si>
  <si>
    <t>10520</t>
  </si>
  <si>
    <t>Public Safety Training</t>
  </si>
  <si>
    <t>PS Trng</t>
  </si>
  <si>
    <t>10530</t>
  </si>
  <si>
    <t>Stds, Policy and Homeland Sec</t>
  </si>
  <si>
    <t>Stndrds</t>
  </si>
  <si>
    <t>10540</t>
  </si>
  <si>
    <t>Field</t>
  </si>
  <si>
    <t>10600</t>
  </si>
  <si>
    <t>10610</t>
  </si>
  <si>
    <t>10620</t>
  </si>
  <si>
    <t>Compliance</t>
  </si>
  <si>
    <t>10630</t>
  </si>
  <si>
    <t>10640</t>
  </si>
  <si>
    <t>Licensing</t>
  </si>
  <si>
    <t>99998</t>
  </si>
  <si>
    <t>Conversion-only Department</t>
  </si>
  <si>
    <t>CNV Dept</t>
  </si>
  <si>
    <t>99999</t>
  </si>
  <si>
    <t>Agency Wide</t>
  </si>
  <si>
    <t>Agy Wide</t>
  </si>
  <si>
    <t>CJS70071</t>
  </si>
  <si>
    <t>CJS70052</t>
  </si>
  <si>
    <t>CJS70053</t>
  </si>
  <si>
    <t>CJS70059</t>
  </si>
  <si>
    <t>CJS48048</t>
  </si>
  <si>
    <t>CJS48050</t>
  </si>
  <si>
    <t>CJS48051</t>
  </si>
  <si>
    <t>CJS48052</t>
  </si>
  <si>
    <t>CJS48061</t>
  </si>
  <si>
    <t>CJS60042</t>
  </si>
  <si>
    <t>CJS46967</t>
  </si>
  <si>
    <t>CJS70055</t>
  </si>
  <si>
    <t>CJS70056</t>
  </si>
  <si>
    <t>CJS70057</t>
  </si>
  <si>
    <t>Va Forum on Human Trafficking</t>
  </si>
  <si>
    <t>TRN/CF</t>
  </si>
  <si>
    <t>GRANT</t>
  </si>
  <si>
    <t>ADMIN</t>
  </si>
  <si>
    <t>CJS46800</t>
  </si>
  <si>
    <t>CJS46901</t>
  </si>
  <si>
    <t>CJS70061</t>
  </si>
  <si>
    <t>CJS70062</t>
  </si>
  <si>
    <t>0000113338</t>
  </si>
  <si>
    <t>CJS47903</t>
  </si>
  <si>
    <t>Agency Director/Deputy Director</t>
  </si>
  <si>
    <t>CJS71002</t>
  </si>
  <si>
    <t>CJS71003</t>
  </si>
  <si>
    <t>CCCA - Grants</t>
  </si>
  <si>
    <t>CASA Grants</t>
  </si>
  <si>
    <t>Research - Research Center</t>
  </si>
  <si>
    <t>Programs and Services - Office of Director</t>
  </si>
  <si>
    <t>PAPIS (Pre and Post-Incarceration Services) Grants</t>
  </si>
  <si>
    <t>PAPIS (Pre and Post-Incarceration Services) Admin</t>
  </si>
  <si>
    <t>Domestic Violence Victims Program - Grants</t>
  </si>
  <si>
    <t>Asset Forfeiture - Locality Funds (Revenue)</t>
  </si>
  <si>
    <t>Asset Forfeiture - Administration Costs</t>
  </si>
  <si>
    <t>Community Policing - Grants</t>
  </si>
  <si>
    <t>Community Policing - Revenue</t>
  </si>
  <si>
    <t>Domestic Violence Victims Program - Admin</t>
  </si>
  <si>
    <t>Domestic Violence - Training and Conferences</t>
  </si>
  <si>
    <t xml:space="preserve">Victim Witness - Administration </t>
  </si>
  <si>
    <t>Victim Witness - Training and Conferences</t>
  </si>
  <si>
    <t>Law Enforcement - Office of Director</t>
  </si>
  <si>
    <t>Law Enforcement - Standards and Policy</t>
  </si>
  <si>
    <t>Law Enforcement - Field Inspections and Audit</t>
  </si>
  <si>
    <t>SRO - DARE Program</t>
  </si>
  <si>
    <t>SRO - Grants</t>
  </si>
  <si>
    <t>Federal Grants</t>
  </si>
  <si>
    <t>OTHER FEDERAL GRANTS</t>
  </si>
  <si>
    <t>10000/01000</t>
  </si>
  <si>
    <t>Financial Assistance to Localities: Police Departments</t>
  </si>
  <si>
    <t>CCCA - Administration (5% max)</t>
  </si>
  <si>
    <t>Activity</t>
  </si>
  <si>
    <t>15 RSAT Grant</t>
  </si>
  <si>
    <t>16 RSAT Grant</t>
  </si>
  <si>
    <t>14 RSAT Grant</t>
  </si>
  <si>
    <t>17 V-Stop - Admin</t>
  </si>
  <si>
    <t>16 CJA</t>
  </si>
  <si>
    <t>DOC - MOU</t>
  </si>
  <si>
    <t>Campus Security</t>
  </si>
  <si>
    <t>Regional Training Academies - General Fund Grants</t>
  </si>
  <si>
    <t>Internet Crimes Against Children - Other Expenditures</t>
  </si>
  <si>
    <t>SVA TF</t>
  </si>
  <si>
    <t>Threat Assessment</t>
  </si>
  <si>
    <t xml:space="preserve">14 Title II PREA </t>
  </si>
  <si>
    <t xml:space="preserve">15 PREA </t>
  </si>
  <si>
    <t>CJS47914</t>
  </si>
  <si>
    <t>CJS47916</t>
  </si>
  <si>
    <t>CJS47921</t>
  </si>
  <si>
    <t>CJS66500</t>
  </si>
  <si>
    <t>399001</t>
  </si>
  <si>
    <t>Admin - HR</t>
  </si>
  <si>
    <t>Admin - Communications/Design</t>
  </si>
  <si>
    <t>Admin - IT</t>
  </si>
  <si>
    <t>Admin - Finance &amp; Budget</t>
  </si>
  <si>
    <t>Admin - Grants</t>
  </si>
  <si>
    <t>Admin - DCJS Board</t>
  </si>
  <si>
    <t>Admin - Clearing Account</t>
  </si>
  <si>
    <t>Admin - Federal Funds Clearing Account</t>
  </si>
  <si>
    <t>Other Special Projects/Training/Conferences:</t>
  </si>
  <si>
    <t>90000</t>
  </si>
  <si>
    <t>GRANT DISBURSEMENTS</t>
  </si>
  <si>
    <t>GRANT DISB</t>
  </si>
  <si>
    <t>CJS47928</t>
  </si>
  <si>
    <t>CJS5101701</t>
  </si>
  <si>
    <t>14 PREA</t>
  </si>
  <si>
    <t>CJS67029</t>
  </si>
  <si>
    <t>13 V-Stop</t>
  </si>
  <si>
    <t>Reference # from FY18</t>
  </si>
  <si>
    <t>CJS87016</t>
  </si>
  <si>
    <t>Revenue Account To Be Used on Deposits</t>
  </si>
  <si>
    <t>Split</t>
  </si>
  <si>
    <t>50/50</t>
  </si>
  <si>
    <t>75/25</t>
  </si>
  <si>
    <t>Licensure Div Dir</t>
  </si>
  <si>
    <t>Div Dir Li</t>
  </si>
  <si>
    <t>Compliance Enforcement Trainin</t>
  </si>
  <si>
    <t>Customer Service Criminal Hist</t>
  </si>
  <si>
    <t>CustServ</t>
  </si>
  <si>
    <t>Descr</t>
  </si>
  <si>
    <t>As of Date</t>
  </si>
  <si>
    <t>3030</t>
  </si>
  <si>
    <t>Criminl Justice Train&amp;Standrds</t>
  </si>
  <si>
    <t>CrimJusTrn</t>
  </si>
  <si>
    <t>303003</t>
  </si>
  <si>
    <t>Criminal Justice Training Srvs</t>
  </si>
  <si>
    <t>CrmJusTrSv</t>
  </si>
  <si>
    <t>303004</t>
  </si>
  <si>
    <t>Standards and Training</t>
  </si>
  <si>
    <t>Stdrs&amp;Trng</t>
  </si>
  <si>
    <t>303007</t>
  </si>
  <si>
    <t>CJ Acdmy Inspec &amp; Audit Srvcs</t>
  </si>
  <si>
    <t>CJAIAS</t>
  </si>
  <si>
    <t>3050</t>
  </si>
  <si>
    <t>Crim Justice Resrch/Plan&amp;Coord</t>
  </si>
  <si>
    <t>CrimJusRsr</t>
  </si>
  <si>
    <t>305004</t>
  </si>
  <si>
    <t>Crim Just Rsrch/Stat/Eval/Info</t>
  </si>
  <si>
    <t>CrimJusInf</t>
  </si>
  <si>
    <t>3060</t>
  </si>
  <si>
    <t>Asset Forf/Seizre Mgt&amp;Fin Asst</t>
  </si>
  <si>
    <t>AsstForf</t>
  </si>
  <si>
    <t>306002</t>
  </si>
  <si>
    <t>Coord Asset Seizre&amp;Forf Activ</t>
  </si>
  <si>
    <t>CoordAsstF</t>
  </si>
  <si>
    <t>3900</t>
  </si>
  <si>
    <t>Fin Asst-Admin of Justice Scvs</t>
  </si>
  <si>
    <t>FAAdmJust</t>
  </si>
  <si>
    <t>390002</t>
  </si>
  <si>
    <t>Criminal Just Assist Grants</t>
  </si>
  <si>
    <t>CJAsstGrt</t>
  </si>
  <si>
    <t>390003</t>
  </si>
  <si>
    <t>CJ Grants Fiscal Mgmt Srvcs</t>
  </si>
  <si>
    <t>CJMgmtSrv</t>
  </si>
  <si>
    <t>390004</t>
  </si>
  <si>
    <t>Criminal Justice Policy and Pr</t>
  </si>
  <si>
    <t>CJPrgsrv</t>
  </si>
  <si>
    <t>5600</t>
  </si>
  <si>
    <t>Reg of Professions/Occupations</t>
  </si>
  <si>
    <t>ProfsnOcc</t>
  </si>
  <si>
    <t>560035</t>
  </si>
  <si>
    <t>Towing License Oversight Svcs</t>
  </si>
  <si>
    <t>TowLicSvcs</t>
  </si>
  <si>
    <t>560046</t>
  </si>
  <si>
    <t>Lic/Cert/Reg Prof/Occupatns</t>
  </si>
  <si>
    <t>LicProfOcc</t>
  </si>
  <si>
    <t>560047</t>
  </si>
  <si>
    <t>Enforce Lic/Reg/Cert Prof/Occ</t>
  </si>
  <si>
    <t>EnfProfOcc</t>
  </si>
  <si>
    <t>7280</t>
  </si>
  <si>
    <t>Fin Asst-Localities - General</t>
  </si>
  <si>
    <t>FALocGenrl</t>
  </si>
  <si>
    <t>728013</t>
  </si>
  <si>
    <t>Fin Asst-Loc Oper Police Dept</t>
  </si>
  <si>
    <t>FALcPolic</t>
  </si>
  <si>
    <t>3990</t>
  </si>
  <si>
    <t>Administrative &amp; Support Svcs</t>
  </si>
  <si>
    <t>AdminSvc</t>
  </si>
  <si>
    <t>General Management &amp; Direction</t>
  </si>
  <si>
    <t>GenMgmtDir</t>
  </si>
  <si>
    <t>399002</t>
  </si>
  <si>
    <t>Information Technology Svcs</t>
  </si>
  <si>
    <t>IT Svcs</t>
  </si>
  <si>
    <t>399003</t>
  </si>
  <si>
    <t>Accounting and Budgeting Svcs</t>
  </si>
  <si>
    <t>AcctBudgt</t>
  </si>
  <si>
    <t>Valid Project Ids</t>
  </si>
  <si>
    <t>Proj Type</t>
  </si>
  <si>
    <t>STATE</t>
  </si>
  <si>
    <t>11 JAG In house Grant</t>
  </si>
  <si>
    <t>14 JAG In House Grant</t>
  </si>
  <si>
    <t>11 JAG - IHG- Job task Analysi</t>
  </si>
  <si>
    <t>15 JJDP Tittle II in house gra</t>
  </si>
  <si>
    <t>14 JAG Grant</t>
  </si>
  <si>
    <t>14 JAG Grant GF Admin</t>
  </si>
  <si>
    <t>14 JAG Grant FF Admin</t>
  </si>
  <si>
    <t>14 JAG Grant In-House Stokes</t>
  </si>
  <si>
    <t>14 JAG Grant In-House</t>
  </si>
  <si>
    <t>14 JAG S. Johnson</t>
  </si>
  <si>
    <t>14 JAG Grant Interest</t>
  </si>
  <si>
    <t>14 JAG Grant LLBG Part</t>
  </si>
  <si>
    <t>14 V-STOP Grant</t>
  </si>
  <si>
    <t>14 V-STOP Grant Admin</t>
  </si>
  <si>
    <t>14 V-STOP Grant In-House</t>
  </si>
  <si>
    <t>DOC MOU</t>
  </si>
  <si>
    <t>17 CARA Research Grant</t>
  </si>
  <si>
    <t>DSS Vision 21</t>
  </si>
  <si>
    <t>17 SAC Grant</t>
  </si>
  <si>
    <t>DMV DUI Training Grant FY17</t>
  </si>
  <si>
    <t>Allen VSP Funds</t>
  </si>
  <si>
    <t>17 SASP Grant</t>
  </si>
  <si>
    <t>16 Coverdell Grant</t>
  </si>
  <si>
    <t>17 Coverdell Grant</t>
  </si>
  <si>
    <t>PAPIS Federal Grant from DSS</t>
  </si>
  <si>
    <t>Alzheimers</t>
  </si>
  <si>
    <t>Spirit of Youth</t>
  </si>
  <si>
    <t>JJDP Conference</t>
  </si>
  <si>
    <t>Child Abuse Conference</t>
  </si>
  <si>
    <t>12 JAG Grant</t>
  </si>
  <si>
    <t>12 JAG LLBG</t>
  </si>
  <si>
    <t>17 V-STOP Grants</t>
  </si>
  <si>
    <t>V-STOP Admin 17</t>
  </si>
  <si>
    <t>17 V-STOP Grant In-House</t>
  </si>
  <si>
    <t>Defensive Tactics Instructor Train the Trainer: Control Tactics</t>
  </si>
  <si>
    <t>15 RSAT Grant Admin</t>
  </si>
  <si>
    <t>13 JAG Grant</t>
  </si>
  <si>
    <t>13 JAG Grant Admin FF</t>
  </si>
  <si>
    <t>13 JAG Grant Interest</t>
  </si>
  <si>
    <t>13 JAG Grant LLBG</t>
  </si>
  <si>
    <t>13 VSTOP Grant</t>
  </si>
  <si>
    <t>13 JJDP Grant</t>
  </si>
  <si>
    <t>13 JJDP Grant Admin</t>
  </si>
  <si>
    <t>13 JJDP Grant Advisory Council</t>
  </si>
  <si>
    <t>13 JJDP In-House Grant CS</t>
  </si>
  <si>
    <t>Community Policing</t>
  </si>
  <si>
    <t>Addiction Recovery Program Grants</t>
  </si>
  <si>
    <t>PAPIS</t>
  </si>
  <si>
    <t>Driving Restoration</t>
  </si>
  <si>
    <t>Research Position</t>
  </si>
  <si>
    <t>CCCA</t>
  </si>
  <si>
    <t>CASA</t>
  </si>
  <si>
    <t>16 JAG Grant Interest</t>
  </si>
  <si>
    <t>16 JAG Grant LLBG Part</t>
  </si>
  <si>
    <t>11 JAG Grant</t>
  </si>
  <si>
    <t>11 JAG In-House</t>
  </si>
  <si>
    <t>11 JAG In-House Lilley</t>
  </si>
  <si>
    <t>11 JAG LLBG Grant</t>
  </si>
  <si>
    <t>VOCA Grant 16</t>
  </si>
  <si>
    <t>VOCA Admin 16</t>
  </si>
  <si>
    <t>16 V-STOP Grant In-House Train</t>
  </si>
  <si>
    <t>V-STOP 16 Grants</t>
  </si>
  <si>
    <t>V-STOP Admin 16</t>
  </si>
  <si>
    <t>JJDP Grant 16</t>
  </si>
  <si>
    <t>JJDP Admin 16</t>
  </si>
  <si>
    <t>JJDP Advisory Council 16</t>
  </si>
  <si>
    <t>15 JAG Grants</t>
  </si>
  <si>
    <t>15 JAG Grant FF Admin</t>
  </si>
  <si>
    <t>15 JAG Grant Interest</t>
  </si>
  <si>
    <t>15 JAG Grant LLBG Part</t>
  </si>
  <si>
    <t>VOCA 15</t>
  </si>
  <si>
    <t>VOCA Admin 15</t>
  </si>
  <si>
    <t>V-STOP 15 Grants</t>
  </si>
  <si>
    <t>15 V-STOP Grant In-House</t>
  </si>
  <si>
    <t>15 V-STOP Grant In-House Train</t>
  </si>
  <si>
    <t>JJDP 15 Grant</t>
  </si>
  <si>
    <t>JJDP Advisory Council 15</t>
  </si>
  <si>
    <t>JJDP In-House Grant 15</t>
  </si>
  <si>
    <t>Asset Forfeiture</t>
  </si>
  <si>
    <t>Asset Forfeiture Admin</t>
  </si>
  <si>
    <t>Administrative Cost</t>
  </si>
  <si>
    <t>AdminCost</t>
  </si>
  <si>
    <t>Grant Payment</t>
  </si>
  <si>
    <t>GrantPymnt</t>
  </si>
  <si>
    <t>INHOUS</t>
  </si>
  <si>
    <t>In-House Grant</t>
  </si>
  <si>
    <t>InHouseGr</t>
  </si>
  <si>
    <t>LLBG</t>
  </si>
  <si>
    <t>Local Law Enforcement Block Gr</t>
  </si>
  <si>
    <t>Priv Sec Srvcs Advisory Board</t>
  </si>
  <si>
    <t>Training/Conference Costs</t>
  </si>
  <si>
    <t>Train/Conf</t>
  </si>
  <si>
    <t>Jail Mental Health - Admin</t>
  </si>
  <si>
    <t>Jail Mental Health - Grants</t>
  </si>
  <si>
    <t>Div of Licensure/Regulatory Sv</t>
  </si>
  <si>
    <t>Lic/Reg</t>
  </si>
  <si>
    <t>DSS - PAPIS (SNAPET)</t>
  </si>
  <si>
    <t>Southern Va Task Force</t>
  </si>
  <si>
    <t>So VA TF</t>
  </si>
  <si>
    <t>MOU with State Police</t>
  </si>
  <si>
    <t>VSP MOU</t>
  </si>
  <si>
    <t>Regulatory Programs - Revenue - Licensing/Certifications/Cust Services</t>
  </si>
  <si>
    <t>Regulatory Programs - Revenue - Training Regulatory Fees</t>
  </si>
  <si>
    <t>Regulatory Programs - Revenue - Administrative Fees</t>
  </si>
  <si>
    <t>Regulatory Programs - Revenue - Fines (Literary Fund)</t>
  </si>
  <si>
    <t>Regulatory Programs - Towing - Revenue</t>
  </si>
  <si>
    <t>CJS93021</t>
  </si>
  <si>
    <t>CJS62500</t>
  </si>
  <si>
    <t>CJS62540</t>
  </si>
  <si>
    <t>CJS62580</t>
  </si>
  <si>
    <t>ICJR (Action Alliance)</t>
  </si>
  <si>
    <t>CJS67028</t>
  </si>
  <si>
    <t>CJS67030</t>
  </si>
  <si>
    <t>17 CJA</t>
  </si>
  <si>
    <t>18 CJA</t>
  </si>
  <si>
    <t>18 CJA CASA</t>
  </si>
  <si>
    <t>CJS5601701</t>
  </si>
  <si>
    <t>CJS5701701</t>
  </si>
  <si>
    <t>17 JJDP Title II - Grants</t>
  </si>
  <si>
    <t>17 JJDP Title II - Admin</t>
  </si>
  <si>
    <t>CJS60061</t>
  </si>
  <si>
    <t>Threat Assessment (Crisis Incident Response Training Program)</t>
  </si>
  <si>
    <t>Improving Investigation &amp; Prosecution of Child Abuse Conference</t>
  </si>
  <si>
    <t>CJS93010</t>
  </si>
  <si>
    <t>CASA Conference Fees</t>
  </si>
  <si>
    <t>17 VOCA - Admin</t>
  </si>
  <si>
    <t>FIN0011-Department Codes</t>
  </si>
  <si>
    <t>10650</t>
  </si>
  <si>
    <t>TOWING</t>
  </si>
  <si>
    <t>Towing</t>
  </si>
  <si>
    <t>VSTOP Conference</t>
  </si>
  <si>
    <t>CJS48047</t>
  </si>
  <si>
    <t>CJS87018</t>
  </si>
  <si>
    <t>18 VOCA - Admin</t>
  </si>
  <si>
    <t>16 VOCA - Admin</t>
  </si>
  <si>
    <t>CJS86018</t>
  </si>
  <si>
    <t>VA CIT Conference</t>
  </si>
  <si>
    <t>Eff Date</t>
  </si>
  <si>
    <t>Status</t>
  </si>
  <si>
    <t>:2</t>
  </si>
  <si>
    <t>Bud. Only</t>
  </si>
  <si>
    <t>Long Name</t>
  </si>
  <si>
    <t>Short Name</t>
  </si>
  <si>
    <t>Field Name</t>
  </si>
  <si>
    <t>A</t>
  </si>
  <si>
    <t>CHARTFIELD1</t>
  </si>
  <si>
    <t>70010</t>
  </si>
  <si>
    <t>Director/Deputy Director</t>
  </si>
  <si>
    <t>70011</t>
  </si>
  <si>
    <t>HR and Communications/Design</t>
  </si>
  <si>
    <t>HR/Comm</t>
  </si>
  <si>
    <t>70012</t>
  </si>
  <si>
    <t>Communications &amp; Design</t>
  </si>
  <si>
    <t>Comm/Desg</t>
  </si>
  <si>
    <t>70013</t>
  </si>
  <si>
    <t>Information Technology Dept</t>
  </si>
  <si>
    <t>IT Dept</t>
  </si>
  <si>
    <t>70014</t>
  </si>
  <si>
    <t>Finance &amp; Budget Office</t>
  </si>
  <si>
    <t>FinanceBud</t>
  </si>
  <si>
    <t>70015</t>
  </si>
  <si>
    <t>Office of Grants Admin</t>
  </si>
  <si>
    <t>GrantsOffc</t>
  </si>
  <si>
    <t>70016</t>
  </si>
  <si>
    <t>DCJS Board of Directors</t>
  </si>
  <si>
    <t>DCJSBD</t>
  </si>
  <si>
    <t>Private Security</t>
  </si>
  <si>
    <t>PrivateSec</t>
  </si>
  <si>
    <t>70086</t>
  </si>
  <si>
    <t>79990</t>
  </si>
  <si>
    <t>Indirect Costs</t>
  </si>
  <si>
    <t>IDC Pool</t>
  </si>
  <si>
    <t>79998</t>
  </si>
  <si>
    <t>Agency Charge Card Clearing</t>
  </si>
  <si>
    <t>Chrg Card</t>
  </si>
  <si>
    <t>79999</t>
  </si>
  <si>
    <t>Clearing Account</t>
  </si>
  <si>
    <t>Clearing</t>
  </si>
  <si>
    <r>
      <t>Victim Witness - Special Rev Grants</t>
    </r>
    <r>
      <rPr>
        <i/>
        <sz val="10"/>
        <color theme="1"/>
        <rFont val="Arial"/>
        <family val="2"/>
      </rPr>
      <t xml:space="preserve"> (Match for VOCA)</t>
    </r>
    <r>
      <rPr>
        <sz val="10"/>
        <color theme="1"/>
        <rFont val="Arial"/>
        <family val="2"/>
      </rPr>
      <t xml:space="preserve"> </t>
    </r>
  </si>
  <si>
    <t>Intersections of Violence Conference</t>
  </si>
  <si>
    <t>17 V-Stop - Grant In-House  #18-I6164VA17</t>
  </si>
  <si>
    <t>CJS46961</t>
  </si>
  <si>
    <t>16 SAC</t>
  </si>
  <si>
    <t>17 SAC</t>
  </si>
  <si>
    <t>17BJCXK024</t>
  </si>
  <si>
    <t>13 John R. Justice</t>
  </si>
  <si>
    <t>13RJBX0065</t>
  </si>
  <si>
    <t>14 John R. Justice</t>
  </si>
  <si>
    <t>15 John R. Justice</t>
  </si>
  <si>
    <t>15RJdX0043</t>
  </si>
  <si>
    <t>12 SORNA</t>
  </si>
  <si>
    <t>12-DS-BX-0006</t>
  </si>
  <si>
    <t>15 SORNA</t>
  </si>
  <si>
    <t>15-DS-BX-0007</t>
  </si>
  <si>
    <t>16 SORNA</t>
  </si>
  <si>
    <t xml:space="preserve">14 Sexual Assault Program </t>
  </si>
  <si>
    <t>14KFAX0048</t>
  </si>
  <si>
    <t>15 Sexual Assault program</t>
  </si>
  <si>
    <t xml:space="preserve">14 Coverdell </t>
  </si>
  <si>
    <t>14CDBX0055</t>
  </si>
  <si>
    <t xml:space="preserve">15 Coverdell </t>
  </si>
  <si>
    <t>15CDBX0068</t>
  </si>
  <si>
    <t>13 Residential Substance Abuse Treatment Grant</t>
  </si>
  <si>
    <t>CJS46962</t>
  </si>
  <si>
    <t>CJS47902</t>
  </si>
  <si>
    <t>CJS47900</t>
  </si>
  <si>
    <t>CJS47905</t>
  </si>
  <si>
    <t>CJS47904</t>
  </si>
  <si>
    <t>CJS47907</t>
  </si>
  <si>
    <t>CJS47909</t>
  </si>
  <si>
    <t>CJS47915</t>
  </si>
  <si>
    <t>CJS47917</t>
  </si>
  <si>
    <t>CJS47932</t>
  </si>
  <si>
    <t>CJS47926</t>
  </si>
  <si>
    <t>CJS60045</t>
  </si>
  <si>
    <t>12 VOCA Grant</t>
  </si>
  <si>
    <t>13 VOCA Grant</t>
  </si>
  <si>
    <t>14 VOCA Grant</t>
  </si>
  <si>
    <t>12 JAIBG</t>
  </si>
  <si>
    <t>07012/01000</t>
  </si>
  <si>
    <t>13 JAIBG</t>
  </si>
  <si>
    <t>67703</t>
  </si>
  <si>
    <t>13 JAIBG - in house</t>
  </si>
  <si>
    <t>90/10 Split</t>
  </si>
  <si>
    <t>13-JB-FX-0034</t>
  </si>
  <si>
    <t xml:space="preserve">12 JJDP Grant Title II ( Fed Cat # 16. 540) </t>
  </si>
  <si>
    <t>14 JAG/Blakley 16-A3234AD14</t>
  </si>
  <si>
    <t>Closed</t>
  </si>
  <si>
    <t>14 JAG/Roberts 16-A3233AD14</t>
  </si>
  <si>
    <t>12 RSAT Admin</t>
  </si>
  <si>
    <t>75/25 Split</t>
  </si>
  <si>
    <t>13 RSAT Admin - close pending</t>
  </si>
  <si>
    <t xml:space="preserve">16 V-STOP Against Women </t>
  </si>
  <si>
    <t>16 V-Stop  Admin</t>
  </si>
  <si>
    <t>16 V-Stop Grant In-House</t>
  </si>
  <si>
    <t>17-H6164VA16</t>
  </si>
  <si>
    <t>17 V-Stop Admin</t>
  </si>
  <si>
    <t>CJS81018</t>
  </si>
  <si>
    <t>CJS81020</t>
  </si>
  <si>
    <t>DARE</t>
  </si>
  <si>
    <t>CJS47920</t>
  </si>
  <si>
    <t>18 V-Stop</t>
  </si>
  <si>
    <t>CJS48035</t>
  </si>
  <si>
    <t>18 SASP Grant</t>
  </si>
  <si>
    <t>CJS47925</t>
  </si>
  <si>
    <t>SRO - Administration (Va Center for School Safety)</t>
  </si>
  <si>
    <t>18 SAC Grant</t>
  </si>
  <si>
    <t>18 V-Stop Grant</t>
  </si>
  <si>
    <t>CJS5651704</t>
  </si>
  <si>
    <t>17 V-STOP Grant In-House Train</t>
  </si>
  <si>
    <t>CJS5651705</t>
  </si>
  <si>
    <t>CJS5651709</t>
  </si>
  <si>
    <t>17 V--STOP Conference</t>
  </si>
  <si>
    <t>JJDP Grant 17</t>
  </si>
  <si>
    <t>Jail MH</t>
  </si>
  <si>
    <t>Chartfield1</t>
  </si>
  <si>
    <t xml:space="preserve"> 44</t>
  </si>
  <si>
    <t>FIN0012-Valid Product Codes</t>
  </si>
  <si>
    <t xml:space="preserve"> 10</t>
  </si>
  <si>
    <t>CASA Activity in CJA</t>
  </si>
  <si>
    <t>MATCH</t>
  </si>
  <si>
    <t>MATCHING FUNDS</t>
  </si>
  <si>
    <t>18 Coverdell</t>
  </si>
  <si>
    <t>0000114616</t>
  </si>
  <si>
    <t>18 STOP School Violence</t>
  </si>
  <si>
    <t>0000114614</t>
  </si>
  <si>
    <t>16 RSAT Admin</t>
  </si>
  <si>
    <t>17 RSAT Grant</t>
  </si>
  <si>
    <t>17 RSAT Admin</t>
  </si>
  <si>
    <t>16 JAG Admin</t>
  </si>
  <si>
    <t>48017/48035</t>
  </si>
  <si>
    <t>PROJECT_ID</t>
  </si>
  <si>
    <t>CJS41003</t>
  </si>
  <si>
    <t>CJS41007</t>
  </si>
  <si>
    <t>14 JAG B. Blakely</t>
  </si>
  <si>
    <t>CJS41008</t>
  </si>
  <si>
    <t>14 JAG D. Roberts</t>
  </si>
  <si>
    <t>CJS46000</t>
  </si>
  <si>
    <t>CJS46001</t>
  </si>
  <si>
    <t>14 VOCA Grant Admin</t>
  </si>
  <si>
    <t>CJS46002</t>
  </si>
  <si>
    <t>14 VOCA Grant Conference</t>
  </si>
  <si>
    <t>CJS46505</t>
  </si>
  <si>
    <t>14 V-STOP Grant In-House Train</t>
  </si>
  <si>
    <t>CJS46506</t>
  </si>
  <si>
    <t>CJS46507</t>
  </si>
  <si>
    <t>14 V-STOP Conference</t>
  </si>
  <si>
    <t>CJS46960</t>
  </si>
  <si>
    <t>14 SAC Grant</t>
  </si>
  <si>
    <t>16 SAC Grant</t>
  </si>
  <si>
    <t>CJS46964</t>
  </si>
  <si>
    <t>DMV 10/15</t>
  </si>
  <si>
    <t>CJS46966</t>
  </si>
  <si>
    <t>DMV 10/17</t>
  </si>
  <si>
    <t>CJS46970</t>
  </si>
  <si>
    <t>DMV 10/13</t>
  </si>
  <si>
    <t>CJS46971</t>
  </si>
  <si>
    <t>DMV 10/14</t>
  </si>
  <si>
    <t>CJS47501</t>
  </si>
  <si>
    <t>UVA Student Threat Grant Yr 1</t>
  </si>
  <si>
    <t>CJS47502</t>
  </si>
  <si>
    <t>UVA Student Threat Grant Yr 2</t>
  </si>
  <si>
    <t>CJS47503</t>
  </si>
  <si>
    <t>UVA Student Threat Grant Yr 3</t>
  </si>
  <si>
    <t>CJS47700</t>
  </si>
  <si>
    <t>14 JAIBG Grant Match</t>
  </si>
  <si>
    <t>14 John R. Justice Grant</t>
  </si>
  <si>
    <t>13 Sexual Assault Grant KF</t>
  </si>
  <si>
    <t>13 John R. Justice Grant</t>
  </si>
  <si>
    <t>Discretionary Grant</t>
  </si>
  <si>
    <t>12 SORNA Grant</t>
  </si>
  <si>
    <t>15 John R. Justice Grant</t>
  </si>
  <si>
    <t>CJS47906</t>
  </si>
  <si>
    <t>16 John R. Justice Grant</t>
  </si>
  <si>
    <t>CJS47908</t>
  </si>
  <si>
    <t>CJS47912</t>
  </si>
  <si>
    <t>11 Evidence Based Grant</t>
  </si>
  <si>
    <t>14 XT PREA Grant</t>
  </si>
  <si>
    <t>14 Sexual Assault Grant KF</t>
  </si>
  <si>
    <t>14 JF PREA Grant</t>
  </si>
  <si>
    <t>15 Sexual Assault Grant KF</t>
  </si>
  <si>
    <t>16 Sexual Assault Grant KF</t>
  </si>
  <si>
    <t>17 John R. Justice</t>
  </si>
  <si>
    <t>PREA Grant</t>
  </si>
  <si>
    <t>CJS47923</t>
  </si>
  <si>
    <t>CJS47924</t>
  </si>
  <si>
    <t>18 Sexual Assault Grant - Fed</t>
  </si>
  <si>
    <t>15 Coverdell Grant</t>
  </si>
  <si>
    <t>CJS47930</t>
  </si>
  <si>
    <t>12 Coverdell Grant</t>
  </si>
  <si>
    <t>CJS47931</t>
  </si>
  <si>
    <t>13 Coverdell Grant</t>
  </si>
  <si>
    <t>14 Coverdell Grant</t>
  </si>
  <si>
    <t>CJS48016</t>
  </si>
  <si>
    <t>The Briefings</t>
  </si>
  <si>
    <t>CJS48019</t>
  </si>
  <si>
    <t>CASA Exhibitors Fees</t>
  </si>
  <si>
    <t>CJS48024</t>
  </si>
  <si>
    <t>Threat Assessment FY 16</t>
  </si>
  <si>
    <t>CJS48032</t>
  </si>
  <si>
    <t>Special In-House Grant</t>
  </si>
  <si>
    <t>CJS48033</t>
  </si>
  <si>
    <t>Conference</t>
  </si>
  <si>
    <t>CJS48037</t>
  </si>
  <si>
    <t>CJS48039</t>
  </si>
  <si>
    <t>CJS48044</t>
  </si>
  <si>
    <t>V-STOP Conference</t>
  </si>
  <si>
    <t>V/A Academy</t>
  </si>
  <si>
    <t>CJS48054</t>
  </si>
  <si>
    <t>Chesterfield Feid FY 16</t>
  </si>
  <si>
    <t>CJS48055</t>
  </si>
  <si>
    <t>CJS48056</t>
  </si>
  <si>
    <t>Strengthening Connections</t>
  </si>
  <si>
    <t>CJS48060</t>
  </si>
  <si>
    <t>Training Forum</t>
  </si>
  <si>
    <t>VA CIT</t>
  </si>
  <si>
    <t>CJS48062</t>
  </si>
  <si>
    <t>Henrico County CIT</t>
  </si>
  <si>
    <t>CJS48063</t>
  </si>
  <si>
    <t>Wellness Training</t>
  </si>
  <si>
    <t>CJS48065</t>
  </si>
  <si>
    <t>CJS48066</t>
  </si>
  <si>
    <t>Adv V/A Academy</t>
  </si>
  <si>
    <t>CJS48071</t>
  </si>
  <si>
    <t>OAG Campus Training</t>
  </si>
  <si>
    <t>CJS51001</t>
  </si>
  <si>
    <t>12 JAG Grant Admin</t>
  </si>
  <si>
    <t>CJS51002</t>
  </si>
  <si>
    <t>12 JAG Grant In-House</t>
  </si>
  <si>
    <t>CJS51017</t>
  </si>
  <si>
    <t>17 JAG Grants</t>
  </si>
  <si>
    <t>CJS5101702</t>
  </si>
  <si>
    <t>17 JAG Grant GF Admin</t>
  </si>
  <si>
    <t>CJS5101703</t>
  </si>
  <si>
    <t>17 JAG Grant FF Admin</t>
  </si>
  <si>
    <t>17 JAG TIPS Grant</t>
  </si>
  <si>
    <t>CJS5101705</t>
  </si>
  <si>
    <t>17 JAG Grant In-House Stokes</t>
  </si>
  <si>
    <t>CJS5101706</t>
  </si>
  <si>
    <t>17 JAG Grant In-House</t>
  </si>
  <si>
    <t>CJS5101707</t>
  </si>
  <si>
    <t>17 JAG Grant Interest</t>
  </si>
  <si>
    <t>CJS5101708</t>
  </si>
  <si>
    <t>17 JAG Grant LLBG Part</t>
  </si>
  <si>
    <t>CJS5101709</t>
  </si>
  <si>
    <t>17 JAG S. Johnson</t>
  </si>
  <si>
    <t>CJS5101710</t>
  </si>
  <si>
    <t>17 JAG B. Blakely</t>
  </si>
  <si>
    <t>CJS53000</t>
  </si>
  <si>
    <t>GEAP Grant</t>
  </si>
  <si>
    <t>10 GEAP Grant</t>
  </si>
  <si>
    <t>CJS56000</t>
  </si>
  <si>
    <t>CJS56001</t>
  </si>
  <si>
    <t>12 VOCA Admin</t>
  </si>
  <si>
    <t>CJS56017</t>
  </si>
  <si>
    <t>VOCA 17</t>
  </si>
  <si>
    <t>VOCA Grant 17</t>
  </si>
  <si>
    <t>CJS5601702</t>
  </si>
  <si>
    <t>VOCA Admin 17</t>
  </si>
  <si>
    <t>CJS5601703</t>
  </si>
  <si>
    <t>VOCA Conference 17</t>
  </si>
  <si>
    <t>CJS56500</t>
  </si>
  <si>
    <t>12 V-STOP Grant</t>
  </si>
  <si>
    <t>CJS56501</t>
  </si>
  <si>
    <t>12 V-STOP Grant Admin</t>
  </si>
  <si>
    <t>CJS56502</t>
  </si>
  <si>
    <t>12 V-STOP In-House</t>
  </si>
  <si>
    <t>CJS56503</t>
  </si>
  <si>
    <t>CJS56504</t>
  </si>
  <si>
    <t>12 V-STOP In-House Train</t>
  </si>
  <si>
    <t>CJS56505</t>
  </si>
  <si>
    <t>CJS56517</t>
  </si>
  <si>
    <t>V-STOP 17</t>
  </si>
  <si>
    <t>CJS57000</t>
  </si>
  <si>
    <t>12 JJDP Grant</t>
  </si>
  <si>
    <t>CJS57001</t>
  </si>
  <si>
    <t>12 JJDP Grant Admin</t>
  </si>
  <si>
    <t>CJS57002</t>
  </si>
  <si>
    <t>12 JJDP Adv Council</t>
  </si>
  <si>
    <t>CJS57007</t>
  </si>
  <si>
    <t>12 JJDP In-House CS</t>
  </si>
  <si>
    <t>CJS57017</t>
  </si>
  <si>
    <t>JJDP 17</t>
  </si>
  <si>
    <t>CJS5701702</t>
  </si>
  <si>
    <t>JJDP Admin 17</t>
  </si>
  <si>
    <t>CJS5701703</t>
  </si>
  <si>
    <t>JJDP Advisory Council 17</t>
  </si>
  <si>
    <t>CJS5701704</t>
  </si>
  <si>
    <t>JJDP In-House Grant 17</t>
  </si>
  <si>
    <t>CJS5701705</t>
  </si>
  <si>
    <t>CJS5701709</t>
  </si>
  <si>
    <t>JJDP Conference 17</t>
  </si>
  <si>
    <t>CJS57700</t>
  </si>
  <si>
    <t>12 JAIBG Grant</t>
  </si>
  <si>
    <t>CJS57701</t>
  </si>
  <si>
    <t>12 JAIBG Admin</t>
  </si>
  <si>
    <t>CJS57702</t>
  </si>
  <si>
    <t>12 JAIBG Interest</t>
  </si>
  <si>
    <t>CJS57703</t>
  </si>
  <si>
    <t>12 JAIBG In-House</t>
  </si>
  <si>
    <t>CJS60030</t>
  </si>
  <si>
    <t>Logo</t>
  </si>
  <si>
    <t>CJS60044</t>
  </si>
  <si>
    <t>14 RSAT Grant Admin</t>
  </si>
  <si>
    <t>13 RSAT Grant</t>
  </si>
  <si>
    <t>CJS60046</t>
  </si>
  <si>
    <t>13 RSAT Grant Admin</t>
  </si>
  <si>
    <t>CJS60055</t>
  </si>
  <si>
    <t>11 RSAT Grant</t>
  </si>
  <si>
    <t>CJS60056</t>
  </si>
  <si>
    <t>11 RSAT Grant Admin</t>
  </si>
  <si>
    <t>CJS60057</t>
  </si>
  <si>
    <t>12 RSAT Grant</t>
  </si>
  <si>
    <t>CJS60058</t>
  </si>
  <si>
    <t>12 RSAT Grant Admin</t>
  </si>
  <si>
    <t>CJS60060</t>
  </si>
  <si>
    <t>16 RSAT Grant Admin</t>
  </si>
  <si>
    <t>CJS60062</t>
  </si>
  <si>
    <t>17 RSAT Grant Admin</t>
  </si>
  <si>
    <t>CJS60100</t>
  </si>
  <si>
    <t>VDH FY 16 Child Fatality</t>
  </si>
  <si>
    <t>CJS60101</t>
  </si>
  <si>
    <t>DSS FY 16 Child Fatality</t>
  </si>
  <si>
    <t>CJS61001</t>
  </si>
  <si>
    <t>13 JAG Grant Admin Match</t>
  </si>
  <si>
    <t>CJS61003</t>
  </si>
  <si>
    <t>13 JAG Grant In-House</t>
  </si>
  <si>
    <t>CJS61004</t>
  </si>
  <si>
    <t>13 JAG Grant In-House Stokes</t>
  </si>
  <si>
    <t>CJS61005</t>
  </si>
  <si>
    <t>CJS61009</t>
  </si>
  <si>
    <t>13 JAG Grant In-House Lilley</t>
  </si>
  <si>
    <t>OAG AF CIT Grant</t>
  </si>
  <si>
    <t>CJS62510</t>
  </si>
  <si>
    <t>OAG AF Public Safety Memorial</t>
  </si>
  <si>
    <t>CJS62520</t>
  </si>
  <si>
    <t>OAG AF VACP Training</t>
  </si>
  <si>
    <t>CJS62530</t>
  </si>
  <si>
    <t>OAG AF VCPA Training</t>
  </si>
  <si>
    <t>OAG AF Training Cur</t>
  </si>
  <si>
    <t>CJS62550</t>
  </si>
  <si>
    <t>OAG AF SRO Training</t>
  </si>
  <si>
    <t>CJS62560</t>
  </si>
  <si>
    <t>OAG AF Gang Reduction</t>
  </si>
  <si>
    <t>CJS62570</t>
  </si>
  <si>
    <t>OAG AF Threat Assessment</t>
  </si>
  <si>
    <t>OAG AF Records Mgmt System</t>
  </si>
  <si>
    <t>CJS62590</t>
  </si>
  <si>
    <t>OAG AF Active Shooter</t>
  </si>
  <si>
    <t>CJS66000</t>
  </si>
  <si>
    <t>CJS66001</t>
  </si>
  <si>
    <t>13 VOCA Grant Admin</t>
  </si>
  <si>
    <t>CJS66501</t>
  </si>
  <si>
    <t>13 VSTOP Admin</t>
  </si>
  <si>
    <t>CJS66504</t>
  </si>
  <si>
    <t>13 V-STOP In-House Training</t>
  </si>
  <si>
    <t>CJS66505</t>
  </si>
  <si>
    <t>CJS66506</t>
  </si>
  <si>
    <t>13 VSTOP Conference</t>
  </si>
  <si>
    <t>CJS67003</t>
  </si>
  <si>
    <t>13 JJDP Conference</t>
  </si>
  <si>
    <t>CJS67010</t>
  </si>
  <si>
    <t>14 CJA</t>
  </si>
  <si>
    <t>CJS67011</t>
  </si>
  <si>
    <t>14 CJA CASA</t>
  </si>
  <si>
    <t>CJS67012</t>
  </si>
  <si>
    <t>14 CJA Conference</t>
  </si>
  <si>
    <t>CJS67013</t>
  </si>
  <si>
    <t>15 CJA</t>
  </si>
  <si>
    <t>CJS67014</t>
  </si>
  <si>
    <t>15 CJA CASA</t>
  </si>
  <si>
    <t>CJS67015</t>
  </si>
  <si>
    <t>15 CJA Conference</t>
  </si>
  <si>
    <t>CJS67018</t>
  </si>
  <si>
    <t>16 CJA Conference</t>
  </si>
  <si>
    <t>CJS67025</t>
  </si>
  <si>
    <t>13 CJA</t>
  </si>
  <si>
    <t>CJS67026</t>
  </si>
  <si>
    <t>13 CJA CASA</t>
  </si>
  <si>
    <t>CJS67027</t>
  </si>
  <si>
    <t>13 CJA Conference</t>
  </si>
  <si>
    <t>13 JJDP -In house grant</t>
  </si>
  <si>
    <t>CJS67700</t>
  </si>
  <si>
    <t>13 JAIBG Grant</t>
  </si>
  <si>
    <t>CJS67701</t>
  </si>
  <si>
    <t>13 JAIBG Grant Admin</t>
  </si>
  <si>
    <t>CJS67702</t>
  </si>
  <si>
    <t>13 JAIBG Grant Interest</t>
  </si>
  <si>
    <t>CJS67703</t>
  </si>
  <si>
    <t>13 JAIBG Grant In-House</t>
  </si>
  <si>
    <t>CJS70010</t>
  </si>
  <si>
    <t>General Management</t>
  </si>
  <si>
    <t>CJS70011</t>
  </si>
  <si>
    <t>General Administration</t>
  </si>
  <si>
    <t>CJS70020</t>
  </si>
  <si>
    <t>CJS70029</t>
  </si>
  <si>
    <t>Specialized Training</t>
  </si>
  <si>
    <t>CJS70030</t>
  </si>
  <si>
    <t>Standards and Policy</t>
  </si>
  <si>
    <t>CJS70031</t>
  </si>
  <si>
    <t>Continuous</t>
  </si>
  <si>
    <t>CJS70038</t>
  </si>
  <si>
    <t>CCCA Admin</t>
  </si>
  <si>
    <t>CJS70039</t>
  </si>
  <si>
    <t>CASA Admin</t>
  </si>
  <si>
    <t>CJS70040</t>
  </si>
  <si>
    <t>Field Inspections and Audits</t>
  </si>
  <si>
    <t>CJS70050</t>
  </si>
  <si>
    <t>Academy Grants</t>
  </si>
  <si>
    <t>CJS70060</t>
  </si>
  <si>
    <t>Research Center</t>
  </si>
  <si>
    <t>Southwest Virginia Reg Jail</t>
  </si>
  <si>
    <t>Central Virginia Reg Jail</t>
  </si>
  <si>
    <t>CASA Grant</t>
  </si>
  <si>
    <t>CJS70074</t>
  </si>
  <si>
    <t>SRO Grant Admin</t>
  </si>
  <si>
    <t>CJS70077</t>
  </si>
  <si>
    <t>Crime Victims Grants</t>
  </si>
  <si>
    <t>CJS70080</t>
  </si>
  <si>
    <t>CJS70081</t>
  </si>
  <si>
    <t>Private Security Adv Board</t>
  </si>
  <si>
    <t>CJS70082</t>
  </si>
  <si>
    <t>NSF Account</t>
  </si>
  <si>
    <t>CJS70083</t>
  </si>
  <si>
    <t>Private Security Reductions</t>
  </si>
  <si>
    <t>CJS70084</t>
  </si>
  <si>
    <t>Private Security Conference</t>
  </si>
  <si>
    <t>CJS70086</t>
  </si>
  <si>
    <t>CJS70087</t>
  </si>
  <si>
    <t>Towing Conference</t>
  </si>
  <si>
    <t>CJS71000</t>
  </si>
  <si>
    <t>Aid to Localities Grant</t>
  </si>
  <si>
    <t>16 Sexual Assault Grant</t>
  </si>
  <si>
    <t>17 Sexual Assaut Grant</t>
  </si>
  <si>
    <t>CJS71006</t>
  </si>
  <si>
    <t>14 Sexual Assault Grant</t>
  </si>
  <si>
    <t>CJS71008</t>
  </si>
  <si>
    <t>Sexual Assault Admin</t>
  </si>
  <si>
    <t>CJS71016</t>
  </si>
  <si>
    <t>16 JAG</t>
  </si>
  <si>
    <t>CJS7101602</t>
  </si>
  <si>
    <t>16 JAG Grant GF Admin</t>
  </si>
  <si>
    <t>CJS7101603</t>
  </si>
  <si>
    <t>16 JAG Grant FF Admin</t>
  </si>
  <si>
    <t>CJS7101604</t>
  </si>
  <si>
    <t>16 JAG Grant In-House</t>
  </si>
  <si>
    <t>CJS7101605</t>
  </si>
  <si>
    <t>16 JAG Grant In-House Stokes</t>
  </si>
  <si>
    <t>CJS7101606</t>
  </si>
  <si>
    <t>CJS7101609</t>
  </si>
  <si>
    <t>16 JAG S. Johnson</t>
  </si>
  <si>
    <t>CJS7101610</t>
  </si>
  <si>
    <t>16 JAG B. Blakely</t>
  </si>
  <si>
    <t>CJS71101</t>
  </si>
  <si>
    <t>11 JAG Grant Admin</t>
  </si>
  <si>
    <t>CJS71104</t>
  </si>
  <si>
    <t>11 JAG Grant In-House Stokes</t>
  </si>
  <si>
    <t>CJS71105</t>
  </si>
  <si>
    <t>11 JAG  In-House Training</t>
  </si>
  <si>
    <t>CJS72000</t>
  </si>
  <si>
    <t>CJS72001</t>
  </si>
  <si>
    <t>Indirect Costs Special</t>
  </si>
  <si>
    <t>CJS73000</t>
  </si>
  <si>
    <t>Federal TS Employees</t>
  </si>
  <si>
    <t>CJS73002</t>
  </si>
  <si>
    <t>OAG Federal TS Employees</t>
  </si>
  <si>
    <t>CJS76016</t>
  </si>
  <si>
    <t>VOCA 16</t>
  </si>
  <si>
    <t>CJS7601603</t>
  </si>
  <si>
    <t>VOCA Conference 16</t>
  </si>
  <si>
    <t>CJS7650109</t>
  </si>
  <si>
    <t>16 V--STOP Conference</t>
  </si>
  <si>
    <t>CJS76516</t>
  </si>
  <si>
    <t>V-STOP 16</t>
  </si>
  <si>
    <t>CJS77000</t>
  </si>
  <si>
    <t>11 JJDP Grant</t>
  </si>
  <si>
    <t>CJS77001</t>
  </si>
  <si>
    <t>11 JJDP Grant Admin</t>
  </si>
  <si>
    <t>CJS77002</t>
  </si>
  <si>
    <t>11 JJDP Advisory Council</t>
  </si>
  <si>
    <t>CJS77003</t>
  </si>
  <si>
    <t>11 JJDP In-House</t>
  </si>
  <si>
    <t>CJS77007</t>
  </si>
  <si>
    <t>11 JJDP In-House CS</t>
  </si>
  <si>
    <t>CJS77016</t>
  </si>
  <si>
    <t>JJDP 16</t>
  </si>
  <si>
    <t>CJS7701604</t>
  </si>
  <si>
    <t>JJDP In-House Grant 16</t>
  </si>
  <si>
    <t>CJS7701605</t>
  </si>
  <si>
    <t>CJS7701609</t>
  </si>
  <si>
    <t>CJS77700</t>
  </si>
  <si>
    <t>11 JAIBG Grant</t>
  </si>
  <si>
    <t>CJS77701</t>
  </si>
  <si>
    <t>11 JAIBG Grant Admin</t>
  </si>
  <si>
    <t>CJS77702</t>
  </si>
  <si>
    <t>11 JAIBG Grant Interest</t>
  </si>
  <si>
    <t>CJS77704</t>
  </si>
  <si>
    <t>11 JAIBG In-House Training</t>
  </si>
  <si>
    <t>CJS79993</t>
  </si>
  <si>
    <t>VITA Admin Share</t>
  </si>
  <si>
    <t>CJS79994</t>
  </si>
  <si>
    <t>VITA</t>
  </si>
  <si>
    <t>CJS79996</t>
  </si>
  <si>
    <t>Proration Admin Share</t>
  </si>
  <si>
    <t>CJS79997</t>
  </si>
  <si>
    <t>Central Appropriation</t>
  </si>
  <si>
    <t>CJS79998</t>
  </si>
  <si>
    <t>Credit Card</t>
  </si>
  <si>
    <t>CJS79999</t>
  </si>
  <si>
    <t>Proration</t>
  </si>
  <si>
    <t>CJS81000</t>
  </si>
  <si>
    <t>10 JAG Grant</t>
  </si>
  <si>
    <t>CJS81001</t>
  </si>
  <si>
    <t>10 JAG Admin</t>
  </si>
  <si>
    <t>CJS81002</t>
  </si>
  <si>
    <t>10 JAG Pursuit</t>
  </si>
  <si>
    <t>CJS81003</t>
  </si>
  <si>
    <t>10 JAG Photo</t>
  </si>
  <si>
    <t>CJS81004</t>
  </si>
  <si>
    <t>10 JAG Stokes</t>
  </si>
  <si>
    <t>CJS81007</t>
  </si>
  <si>
    <t>15 JAG B. Blakely</t>
  </si>
  <si>
    <t>CJS81009</t>
  </si>
  <si>
    <t>15 JAG S. Johnson</t>
  </si>
  <si>
    <t>CJS81010</t>
  </si>
  <si>
    <t>10 JAG Interest</t>
  </si>
  <si>
    <t>15 JAG Grant Admin</t>
  </si>
  <si>
    <t>15 JAG Grant In-House</t>
  </si>
  <si>
    <t>CJS81019</t>
  </si>
  <si>
    <t>15 JAG Grant In-House Stokes</t>
  </si>
  <si>
    <t>CJS81100</t>
  </si>
  <si>
    <t>10 JAG LLBG Grant</t>
  </si>
  <si>
    <t>CJS86016</t>
  </si>
  <si>
    <t>VOCA Grants 15</t>
  </si>
  <si>
    <t>V-STOP Admin 15</t>
  </si>
  <si>
    <t>CJS86519</t>
  </si>
  <si>
    <t>CJS86520</t>
  </si>
  <si>
    <t>15 V--STOP Conference</t>
  </si>
  <si>
    <t>JJDP Admin 15</t>
  </si>
  <si>
    <t>CJS87020</t>
  </si>
  <si>
    <t>JJDP Conference 15</t>
  </si>
  <si>
    <t>CJS87730</t>
  </si>
  <si>
    <t>15 JAIBG GF Grant Match</t>
  </si>
  <si>
    <t>CJS87731</t>
  </si>
  <si>
    <t>16 JAIBG GF Grant Match</t>
  </si>
  <si>
    <t>CJS87732</t>
  </si>
  <si>
    <t>17 JAIBG GF Grant Match</t>
  </si>
  <si>
    <t>ICAC Grant Bedford</t>
  </si>
  <si>
    <t>CJS93020</t>
  </si>
  <si>
    <t>ICAC Grant VSP</t>
  </si>
  <si>
    <t>CJS93022</t>
  </si>
  <si>
    <t>ICAC In-House Grant</t>
  </si>
  <si>
    <t>Regional Training Acdy</t>
  </si>
  <si>
    <t>CJS97000</t>
  </si>
  <si>
    <t>CJS98002</t>
  </si>
  <si>
    <t>Asset Forfeiture Admin Grants</t>
  </si>
  <si>
    <t>CJS98006</t>
  </si>
  <si>
    <t>Asset Forfeiture In-House</t>
  </si>
  <si>
    <t>CJS99000</t>
  </si>
  <si>
    <t>Victim Witness</t>
  </si>
  <si>
    <t>Victim Witness Grants</t>
  </si>
  <si>
    <t>CJS99002</t>
  </si>
  <si>
    <t>Victim Witness Admin</t>
  </si>
  <si>
    <t>CJS99003</t>
  </si>
  <si>
    <t>V/W Training and Conferences</t>
  </si>
  <si>
    <t>CJS99006</t>
  </si>
  <si>
    <t>Domestic Violence Admin</t>
  </si>
  <si>
    <t>Domestic Violence Grants</t>
  </si>
  <si>
    <t>CJS99008</t>
  </si>
  <si>
    <t>D/V Training and Conferences</t>
  </si>
  <si>
    <t>CJS99017</t>
  </si>
  <si>
    <t>Hot-Line 13</t>
  </si>
  <si>
    <t>CJS99018</t>
  </si>
  <si>
    <t>Hot-Line 14</t>
  </si>
  <si>
    <t>CJS99019</t>
  </si>
  <si>
    <t>Hot-Line 15</t>
  </si>
  <si>
    <t>CJS99020</t>
  </si>
  <si>
    <t>Hot-Line 16</t>
  </si>
  <si>
    <t>CJS99990</t>
  </si>
  <si>
    <t>IDEA Clearing</t>
  </si>
  <si>
    <t>Campus Safety (HE) Conference</t>
  </si>
  <si>
    <t>16 JAG In House #19-A4664AD16</t>
  </si>
  <si>
    <t>0000114806</t>
  </si>
  <si>
    <t>0000114803</t>
  </si>
  <si>
    <t>0000114804</t>
  </si>
  <si>
    <t>0000114805</t>
  </si>
  <si>
    <t>18 V-Stop - Grant In-House  #19-B4537VA18 (Underserved Populations)</t>
  </si>
  <si>
    <t>18 V-Stop - Grant In-House  #19-I6165VA18 (Law Enforcement)</t>
  </si>
  <si>
    <t>18 V-Stop - Grant In-House  #19-J6164VA18 (Discretionary)</t>
  </si>
  <si>
    <t>16 Sexual Assault Crisis Centers/DV Grants</t>
  </si>
  <si>
    <t>17 Sexual Assault Crisis Centers/DV Grants</t>
  </si>
  <si>
    <t>SRO - SRO Training/Conferences</t>
  </si>
  <si>
    <t>National Threat Assessment Conference - Special Fund</t>
  </si>
  <si>
    <t>National Threat Assessment Conference - SRO Fund</t>
  </si>
  <si>
    <t>National Threat Assessment Conference - General Fund</t>
  </si>
  <si>
    <t>School Safety (K-12) Conference - General Fund</t>
  </si>
  <si>
    <t>School Safety (K-12) Conference - Special Revenue Fund</t>
  </si>
  <si>
    <t>School Safety (K-12) Conference - SRO Fund</t>
  </si>
  <si>
    <t>Campus Safety (Higher Ed) Conference - General Fund</t>
  </si>
  <si>
    <t>Campus Safety (Higher Ed) Conference - SRO Fund</t>
  </si>
  <si>
    <t>Campus Safety (Higher Ed) Conference - Special Revenue Fund</t>
  </si>
  <si>
    <t>Violent Crime Conference - General Fund</t>
  </si>
  <si>
    <t>Violent Crime Conference - Special Revenu Fund</t>
  </si>
  <si>
    <t>Violent Crime Conference - SRO Fund</t>
  </si>
  <si>
    <t>17 JJDP Title II - Advisory Council</t>
  </si>
  <si>
    <t>ACJJP</t>
  </si>
  <si>
    <t>Internet Crimes Against Children, Investigate/Prosecute (Revenue)</t>
  </si>
  <si>
    <t>Alzheimers and Disability Awareness Training - General Fund</t>
  </si>
  <si>
    <t>Alzheimers and Disability Awareness Training - Special Fund</t>
  </si>
  <si>
    <t>16 JAG Grant</t>
  </si>
  <si>
    <t>16 RSAT Grant and Admin</t>
  </si>
  <si>
    <t>17 RSAT Grant and Admin</t>
  </si>
  <si>
    <t>16 JAG Grants and Admin</t>
  </si>
  <si>
    <t>18 VOCA Grants and Admin</t>
  </si>
  <si>
    <t>0000115561</t>
  </si>
  <si>
    <t>AEAP</t>
  </si>
  <si>
    <t>0000115661</t>
  </si>
  <si>
    <t>10700</t>
  </si>
  <si>
    <t>HE</t>
  </si>
  <si>
    <t>10740</t>
  </si>
  <si>
    <t>LE</t>
  </si>
  <si>
    <t>Law Enforcement</t>
  </si>
  <si>
    <t>10730</t>
  </si>
  <si>
    <t>K-12</t>
  </si>
  <si>
    <t>10720</t>
  </si>
  <si>
    <t>Dir,PS/SCS</t>
  </si>
  <si>
    <t>Director, PS Training &amp; VCSCS</t>
  </si>
  <si>
    <t>10710</t>
  </si>
  <si>
    <t>PS/VCSCS</t>
  </si>
  <si>
    <t>Public Safety Training &amp; VCSCS</t>
  </si>
  <si>
    <t>Public Safety Training and VCSCS - Director</t>
  </si>
  <si>
    <t>Revenue</t>
  </si>
  <si>
    <t>Asset Forfeiture - Locality Funds</t>
  </si>
  <si>
    <t>Public Safety Training and VCSCS - Law Enforcement</t>
  </si>
  <si>
    <t>School Safety (K-12) Conference</t>
  </si>
  <si>
    <t>Campus Safety (Higher Ed) Conference</t>
  </si>
  <si>
    <t>FY20 CHART OF ACCOUNTS</t>
  </si>
  <si>
    <t>70021</t>
  </si>
  <si>
    <t>PS Training &amp; VCSCS - Director</t>
  </si>
  <si>
    <t>PS Dir</t>
  </si>
  <si>
    <t>70022</t>
  </si>
  <si>
    <t>PS Training &amp; VCSCS - K12</t>
  </si>
  <si>
    <t>PS K12</t>
  </si>
  <si>
    <t>70023</t>
  </si>
  <si>
    <t>PS Training &amp; VCSCS - LE</t>
  </si>
  <si>
    <t>PS LE</t>
  </si>
  <si>
    <t>70024</t>
  </si>
  <si>
    <t>PS Training &amp; VCSCS - Campus</t>
  </si>
  <si>
    <t>PS Campus</t>
  </si>
  <si>
    <t>73000</t>
  </si>
  <si>
    <t>Federal Funds Clearing Acct</t>
  </si>
  <si>
    <t>FedClear</t>
  </si>
  <si>
    <t>JJDP Advisory Council</t>
  </si>
  <si>
    <t>303006</t>
  </si>
  <si>
    <t>Law Enforcement Training and Education Assistance</t>
  </si>
  <si>
    <t>LawEnfTrn</t>
  </si>
  <si>
    <t>V-STOP In House #19-B4537VA18</t>
  </si>
  <si>
    <t>VSTOP In House #19-I6164VA18</t>
  </si>
  <si>
    <t>V-STOP In House #19-I6165VA18</t>
  </si>
  <si>
    <t>JAG In House #19-A4664AD16</t>
  </si>
  <si>
    <t>0000114889</t>
  </si>
  <si>
    <t>SART Interactive Scenario</t>
  </si>
  <si>
    <t>0000115183</t>
  </si>
  <si>
    <t>CISM Grants</t>
  </si>
  <si>
    <t>AEAP Grant</t>
  </si>
  <si>
    <t>17 SORNA Grant</t>
  </si>
  <si>
    <t xml:space="preserve"> 390</t>
  </si>
  <si>
    <t>ICJR Grant (Action Alliance)</t>
  </si>
  <si>
    <t>V/A Training (Victime Assistance)</t>
  </si>
  <si>
    <t>Violent Crime Conference</t>
  </si>
  <si>
    <t>School Safety (K12) Conference</t>
  </si>
  <si>
    <t>SRO Resource Officer</t>
  </si>
  <si>
    <t>Sexual Assault Crisis Ctr/DV</t>
  </si>
  <si>
    <t>16 V-STOP Grant In-House #18A4162VA16</t>
  </si>
  <si>
    <t>16 V-STOP Grant In-House #17H6164VA16</t>
  </si>
  <si>
    <t>Admin - BOA Card Clearing Account</t>
  </si>
  <si>
    <t>Admin - IT (Agency Wide)</t>
  </si>
  <si>
    <t>Critical Incident Stress Management Grants</t>
  </si>
  <si>
    <t>VA Beach Correctional Center Program</t>
  </si>
  <si>
    <t>0000115921</t>
  </si>
  <si>
    <t>Grant End Date</t>
  </si>
  <si>
    <t>16 VOCA - Grant</t>
  </si>
  <si>
    <t>17 VOCA - Grant</t>
  </si>
  <si>
    <t>18 VOCA - Grant</t>
  </si>
  <si>
    <r>
      <t xml:space="preserve">Victim Witness - General Fund Grants </t>
    </r>
    <r>
      <rPr>
        <i/>
        <sz val="10"/>
        <color theme="1"/>
        <rFont val="Arial"/>
        <family val="2"/>
      </rPr>
      <t>(Match for VOCA)</t>
    </r>
  </si>
  <si>
    <t>16 JJDP Title II - Advisory Council</t>
  </si>
  <si>
    <t>Violent Crime Conference - Special Revenue Fund</t>
  </si>
  <si>
    <r>
      <t xml:space="preserve">Sexual Assault Crisis Centers/DV Grants (SADVGP) </t>
    </r>
    <r>
      <rPr>
        <i/>
        <sz val="10"/>
        <rFont val="Arial"/>
        <family val="2"/>
      </rPr>
      <t>(match for VOCA)</t>
    </r>
  </si>
  <si>
    <t>JJDP (Juvenile Justice Delinquency Prevention - 16.540)</t>
  </si>
  <si>
    <t>RSAT (Residential Substance Abuse Treatment - 16.593)</t>
  </si>
  <si>
    <t>SASP (Sexual Assault Services Program - 16.017)</t>
  </si>
  <si>
    <t>VOCA ( Victims of Crime Act - 16.575)</t>
  </si>
  <si>
    <t>V-Stop (Violence Against Women Act - 16.588)</t>
  </si>
  <si>
    <t>17 CARA  - Research Grant  (Comprehensive Opiod - 16.838)</t>
  </si>
  <si>
    <t>17 TIPS grant (16.738)</t>
  </si>
  <si>
    <t>18 SAC (Statistics - 16.550)</t>
  </si>
  <si>
    <t>18 STOP School Violence (16.839)</t>
  </si>
  <si>
    <t>0000116058</t>
  </si>
  <si>
    <t>Developmental Disabilities Grant (VBPD funding)</t>
  </si>
  <si>
    <t>Internet Crimes Against Children Investigate/Prosecute  (VSP MOU)</t>
  </si>
  <si>
    <r>
      <t xml:space="preserve">ICAC Grant </t>
    </r>
    <r>
      <rPr>
        <sz val="10"/>
        <color rgb="FFFF0000"/>
        <rFont val="Arial"/>
        <family val="2"/>
      </rPr>
      <t>SOVA</t>
    </r>
  </si>
  <si>
    <t>60000</t>
  </si>
  <si>
    <t>Active Shooter Scenario Trainings</t>
  </si>
  <si>
    <t>Indirect Cost Recovery</t>
  </si>
  <si>
    <t>09019</t>
  </si>
  <si>
    <t>CJA (Childrens Justice Act - 93.643)</t>
  </si>
  <si>
    <t>Coverdell (Forensic Science Improvement Grant - 16.742)</t>
  </si>
  <si>
    <t>JAG (Edward Byrne Memorial Anti-Drug Grants - 16.738)</t>
  </si>
  <si>
    <t>Internet Crimes Against Children - Southern Va Task Force (Bedford Passthrough)</t>
  </si>
  <si>
    <t>Internet Crimes Against Children Investigate/Prosecute  (SOVA MOU)</t>
  </si>
  <si>
    <t>Public Safety Training and VCSCS - K12 &amp; Threat Assessment</t>
  </si>
  <si>
    <t>Public Safety Training and VCSCS - Campus &amp; Technical Assistance</t>
  </si>
  <si>
    <t>0000116380</t>
  </si>
  <si>
    <t>18 RSAT Grant</t>
  </si>
  <si>
    <t>0000116415</t>
  </si>
  <si>
    <t>18 RSAT Admin</t>
  </si>
  <si>
    <t>17 JAG Grant</t>
  </si>
  <si>
    <t>17 JAG Admin</t>
  </si>
  <si>
    <t>19 V-Stop Grant</t>
  </si>
  <si>
    <t>0000116416</t>
  </si>
  <si>
    <t>19 V-Stop Admin</t>
  </si>
  <si>
    <t>19 SASP Grant</t>
  </si>
  <si>
    <t>0000116417</t>
  </si>
  <si>
    <t>19 VOCA Grant</t>
  </si>
  <si>
    <t>0000116418</t>
  </si>
  <si>
    <t>19 VOCA Admin</t>
  </si>
  <si>
    <t>19 John R Justice Grant</t>
  </si>
  <si>
    <t>0000116419</t>
  </si>
  <si>
    <t>0000116420</t>
  </si>
  <si>
    <t xml:space="preserve">19 Coverdell </t>
  </si>
  <si>
    <t>19 Statistics Grant</t>
  </si>
  <si>
    <t>0000116421</t>
  </si>
  <si>
    <t>19 ICJR Grant</t>
  </si>
  <si>
    <t>0000116422</t>
  </si>
  <si>
    <t xml:space="preserve">16 JJDP Title II - In house grant </t>
  </si>
  <si>
    <t>0000116466</t>
  </si>
  <si>
    <t>19 CJA</t>
  </si>
  <si>
    <t>19 CJA CASA</t>
  </si>
  <si>
    <t>0000116456</t>
  </si>
  <si>
    <t>Crisis Management Institute</t>
  </si>
  <si>
    <t>Strenthening Connections</t>
  </si>
  <si>
    <t>01000/02140</t>
  </si>
  <si>
    <t>HR</t>
  </si>
  <si>
    <t>10810</t>
  </si>
  <si>
    <t>HR Dept</t>
  </si>
  <si>
    <t>Human Resources Dept</t>
  </si>
  <si>
    <t>10800</t>
  </si>
  <si>
    <t>Campus and Threat Assessment</t>
  </si>
  <si>
    <t>Research</t>
  </si>
  <si>
    <t>Research Department</t>
  </si>
  <si>
    <t>10410</t>
  </si>
  <si>
    <t>HumanTraff</t>
  </si>
  <si>
    <t>Human Trafficking Prevention</t>
  </si>
  <si>
    <t>10120</t>
  </si>
  <si>
    <t>Director</t>
  </si>
  <si>
    <t>10110</t>
  </si>
  <si>
    <t xml:space="preserve"> 38</t>
  </si>
  <si>
    <t>Agency Director/Sex Trafficking Prevention Coordinator</t>
  </si>
  <si>
    <t>Impact of Trauma on Law Enforcement</t>
  </si>
  <si>
    <t>COVID-19</t>
  </si>
  <si>
    <t>various</t>
  </si>
  <si>
    <t>0000116830</t>
  </si>
  <si>
    <t>COVID-19 DCJS Expenditures</t>
  </si>
  <si>
    <t>19 JAG</t>
  </si>
  <si>
    <r>
      <t xml:space="preserve">TIPS II </t>
    </r>
    <r>
      <rPr>
        <sz val="10"/>
        <color rgb="FFFF0000"/>
        <rFont val="Arial"/>
        <family val="2"/>
      </rPr>
      <t xml:space="preserve">(FAACT) </t>
    </r>
    <r>
      <rPr>
        <sz val="10"/>
        <rFont val="Arial"/>
        <family val="2"/>
      </rPr>
      <t>- DBHDS</t>
    </r>
  </si>
  <si>
    <t>19 Coverdell</t>
  </si>
  <si>
    <t>18 RSAT</t>
  </si>
  <si>
    <t>19 SASP</t>
  </si>
  <si>
    <t>19 VOCA</t>
  </si>
  <si>
    <t>19 V-Stop</t>
  </si>
  <si>
    <t>19 Statistics</t>
  </si>
  <si>
    <t>19 ICJR</t>
  </si>
  <si>
    <t>18 JJDP Title II - Grants</t>
  </si>
  <si>
    <t>18 JJDP Title II - Admin</t>
  </si>
  <si>
    <t>18 JJDP Title II - Advisory Council</t>
  </si>
  <si>
    <t>0000117106</t>
  </si>
  <si>
    <t>Public Safety Training and VCSCS - Climate Survey</t>
  </si>
  <si>
    <t>20 CESF Grant (Supplemental Funding for COVID-19 - 16.034)</t>
  </si>
  <si>
    <t>20 CESF Admin (Supplemental Funding for COVID-19 - 16.034)</t>
  </si>
  <si>
    <t>FY21 CHART OF ACCOUNTS</t>
  </si>
  <si>
    <t>0000116813</t>
  </si>
  <si>
    <t>0000116814</t>
  </si>
  <si>
    <t>19 V-Stop In House (VSDVAA)</t>
  </si>
  <si>
    <t>19 V-Stop In House (Training)</t>
  </si>
  <si>
    <t>19 RSAT Grant</t>
  </si>
  <si>
    <t>19 RSAT Admin</t>
  </si>
  <si>
    <t>0000117584</t>
  </si>
  <si>
    <t>0000117705</t>
  </si>
  <si>
    <t>0000117706</t>
  </si>
  <si>
    <t>VA Prevention of Sex Trafficking</t>
  </si>
  <si>
    <t>Developmental Disabilities Grant (VBPD funding) (match is payroll only)</t>
  </si>
  <si>
    <t>0000118072</t>
  </si>
  <si>
    <t>19 EFLEA</t>
  </si>
  <si>
    <t>Regulatory Programs - Towing</t>
  </si>
  <si>
    <t>Regulatory Programs - Enforcement</t>
  </si>
  <si>
    <t>Regulatory Programs - Licensure, Customer Service, Criminal History</t>
  </si>
  <si>
    <t>Domestic Violence - Professional Standards</t>
  </si>
  <si>
    <r>
      <rPr>
        <strike/>
        <sz val="10"/>
        <color rgb="FFFF0000"/>
        <rFont val="Arial"/>
        <family val="2"/>
      </rPr>
      <t>TIPS II/</t>
    </r>
    <r>
      <rPr>
        <sz val="10"/>
        <color rgb="FFFF0000"/>
        <rFont val="Arial"/>
        <family val="2"/>
      </rPr>
      <t>FAACT  (DBHDS funding)</t>
    </r>
  </si>
  <si>
    <t>17 JAG LLBG</t>
  </si>
  <si>
    <t>Gun Violence Intervention and Prevention - Grants</t>
  </si>
  <si>
    <t>Gun Violence Intervention and Prevention - Admin</t>
  </si>
  <si>
    <t>Regulatory Programs - Advisory Board</t>
  </si>
  <si>
    <t>Agency Director/Prevention of Sex Trafficking Fund</t>
  </si>
  <si>
    <t>20 STOP School Violence (16.839)</t>
  </si>
  <si>
    <t>0000118271</t>
  </si>
  <si>
    <t>Substantive Risk Protection Order - Grant</t>
  </si>
  <si>
    <t>Youth and Gang Violence Community Assessments</t>
  </si>
  <si>
    <t>0000118222</t>
  </si>
  <si>
    <t>Public Safety Training and VCSCS - Active Shooter Response Trainings</t>
  </si>
  <si>
    <t>Regulatory Programs - Enforcement Training</t>
  </si>
  <si>
    <t>20 RSAT Grant</t>
  </si>
  <si>
    <t>20 RSAT Admin</t>
  </si>
  <si>
    <t>0000118415</t>
  </si>
  <si>
    <t>20 John R Justice Grant</t>
  </si>
  <si>
    <t>0000118416</t>
  </si>
  <si>
    <t>20 CJA</t>
  </si>
  <si>
    <t>20 CJA CASA</t>
  </si>
  <si>
    <t>0000118417</t>
  </si>
  <si>
    <t>20 V-Stop Grant</t>
  </si>
  <si>
    <t>20 V-Stop Admin</t>
  </si>
  <si>
    <t>0000118418</t>
  </si>
  <si>
    <t>20 SASP Grant</t>
  </si>
  <si>
    <t>0000118456</t>
  </si>
  <si>
    <t>20 VOCA Grant</t>
  </si>
  <si>
    <t>20 VOCA Admin</t>
  </si>
  <si>
    <t>0000118457</t>
  </si>
  <si>
    <t>20 Coverdell</t>
  </si>
  <si>
    <t>0000118459</t>
  </si>
  <si>
    <t>20 FAACT (DBHDS)</t>
  </si>
  <si>
    <t>0000118458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</si>
</sst>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0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sz val="10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strike/>
      <sz val="10"/>
      <color rgb="FF0070C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trike/>
      <sz val="10"/>
      <color theme="1"/>
      <name val="Arial"/>
      <family val="2"/>
    </font>
    <font>
      <sz val="10"/>
      <color indexed="12"/>
      <name val="Cambria"/>
      <family val="1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Cambria"/>
      <family val="1"/>
    </font>
    <font>
      <strike/>
      <sz val="11"/>
      <color indexed="8"/>
      <name val="Calibri"/>
      <family val="2"/>
      <scheme val="minor"/>
    </font>
    <font>
      <b/>
      <sz val="11"/>
      <color indexed="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55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55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/>
    <xf numFmtId="9" fontId="2" fillId="0" borderId="0" applyFont="0" applyFill="0" applyBorder="0" applyAlignment="0" applyProtection="0"/>
    <xf numFmtId="0" fontId="20" fillId="0" borderId="0"/>
  </cellStyleXfs>
  <cellXfs count="30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left"/>
    </xf>
    <xf numFmtId="0" fontId="0" fillId="0" borderId="0" xfId="0" applyBorder="1" applyAlignment="1">
      <alignment horizontal="center"/>
    </xf>
    <xf numFmtId="5" fontId="0" fillId="0" borderId="0" xfId="0" applyNumberFormat="1"/>
    <xf numFmtId="0" fontId="5" fillId="0" borderId="0" xfId="0" applyFont="1" applyAlignment="1">
      <alignment horizontal="center"/>
    </xf>
    <xf numFmtId="164" fontId="2" fillId="0" borderId="0" xfId="2" applyNumberFormat="1"/>
    <xf numFmtId="0" fontId="6" fillId="0" borderId="0" xfId="0" applyFont="1"/>
    <xf numFmtId="22" fontId="0" fillId="0" borderId="0" xfId="0" applyNumberFormat="1"/>
    <xf numFmtId="0" fontId="1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quotePrefix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" fontId="0" fillId="0" borderId="0" xfId="0" applyNumberFormat="1" applyBorder="1"/>
    <xf numFmtId="5" fontId="0" fillId="0" borderId="1" xfId="0" applyNumberFormat="1" applyBorder="1"/>
    <xf numFmtId="5" fontId="0" fillId="0" borderId="2" xfId="0" applyNumberFormat="1" applyBorder="1"/>
    <xf numFmtId="5" fontId="0" fillId="0" borderId="3" xfId="0" applyNumberFormat="1" applyBorder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164" fontId="0" fillId="0" borderId="4" xfId="0" applyNumberFormat="1" applyBorder="1"/>
    <xf numFmtId="164" fontId="2" fillId="0" borderId="4" xfId="2" applyNumberFormat="1" applyBorder="1"/>
    <xf numFmtId="164" fontId="0" fillId="0" borderId="5" xfId="0" applyNumberFormat="1" applyBorder="1"/>
    <xf numFmtId="0" fontId="0" fillId="0" borderId="6" xfId="0" applyBorder="1"/>
    <xf numFmtId="5" fontId="0" fillId="0" borderId="0" xfId="0" quotePrefix="1" applyNumberForma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64" fontId="0" fillId="0" borderId="0" xfId="2" applyNumberFormat="1" applyFont="1"/>
    <xf numFmtId="9" fontId="1" fillId="0" borderId="0" xfId="4" applyFont="1"/>
    <xf numFmtId="0" fontId="7" fillId="0" borderId="0" xfId="0" applyFont="1"/>
    <xf numFmtId="164" fontId="2" fillId="0" borderId="0" xfId="2" quotePrefix="1" applyNumberFormat="1" applyFont="1" applyAlignment="1">
      <alignment horizontal="left"/>
    </xf>
    <xf numFmtId="165" fontId="0" fillId="0" borderId="0" xfId="1" applyNumberFormat="1" applyFont="1"/>
    <xf numFmtId="9" fontId="0" fillId="0" borderId="0" xfId="4" applyFont="1"/>
    <xf numFmtId="9" fontId="0" fillId="0" borderId="7" xfId="4" applyFont="1" applyBorder="1"/>
    <xf numFmtId="43" fontId="0" fillId="0" borderId="0" xfId="1" applyFont="1"/>
    <xf numFmtId="43" fontId="0" fillId="0" borderId="7" xfId="1" applyFont="1" applyBorder="1"/>
    <xf numFmtId="43" fontId="0" fillId="0" borderId="5" xfId="0" applyNumberFormat="1" applyBorder="1"/>
    <xf numFmtId="9" fontId="0" fillId="0" borderId="5" xfId="4" applyFont="1" applyBorder="1"/>
    <xf numFmtId="164" fontId="0" fillId="0" borderId="7" xfId="2" applyNumberFormat="1" applyFont="1" applyBorder="1"/>
    <xf numFmtId="164" fontId="0" fillId="0" borderId="5" xfId="2" applyNumberFormat="1" applyFont="1" applyBorder="1"/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Continuous"/>
    </xf>
    <xf numFmtId="5" fontId="0" fillId="0" borderId="0" xfId="0" applyNumberFormat="1" applyFill="1" applyBorder="1"/>
    <xf numFmtId="164" fontId="0" fillId="0" borderId="0" xfId="2" quotePrefix="1" applyNumberFormat="1" applyFont="1" applyAlignment="1">
      <alignment horizontal="center"/>
    </xf>
    <xf numFmtId="164" fontId="0" fillId="0" borderId="8" xfId="2" applyNumberFormat="1" applyFont="1" applyBorder="1"/>
    <xf numFmtId="164" fontId="0" fillId="0" borderId="1" xfId="2" applyNumberFormat="1" applyFont="1" applyBorder="1"/>
    <xf numFmtId="165" fontId="0" fillId="0" borderId="0" xfId="1" applyNumberFormat="1" applyFont="1" applyFill="1"/>
    <xf numFmtId="165" fontId="0" fillId="0" borderId="1" xfId="1" applyNumberFormat="1" applyFont="1" applyBorder="1"/>
    <xf numFmtId="164" fontId="0" fillId="0" borderId="2" xfId="2" applyNumberFormat="1" applyFont="1" applyBorder="1"/>
    <xf numFmtId="164" fontId="0" fillId="0" borderId="3" xfId="2" applyNumberFormat="1" applyFont="1" applyBorder="1"/>
    <xf numFmtId="164" fontId="0" fillId="0" borderId="9" xfId="2" applyNumberFormat="1" applyFont="1" applyBorder="1"/>
    <xf numFmtId="2" fontId="0" fillId="0" borderId="0" xfId="0" applyNumberFormat="1"/>
    <xf numFmtId="2" fontId="0" fillId="0" borderId="0" xfId="1" applyNumberFormat="1" applyFont="1"/>
    <xf numFmtId="2" fontId="0" fillId="0" borderId="7" xfId="0" applyNumberFormat="1" applyBorder="1"/>
    <xf numFmtId="2" fontId="0" fillId="0" borderId="0" xfId="2" applyNumberFormat="1" applyFont="1"/>
    <xf numFmtId="2" fontId="0" fillId="0" borderId="7" xfId="2" applyNumberFormat="1" applyFont="1" applyBorder="1"/>
    <xf numFmtId="2" fontId="0" fillId="0" borderId="5" xfId="2" applyNumberFormat="1" applyFont="1" applyBorder="1"/>
    <xf numFmtId="0" fontId="2" fillId="0" borderId="0" xfId="0" applyFont="1"/>
    <xf numFmtId="0" fontId="2" fillId="0" borderId="0" xfId="0" quotePrefix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/>
    </xf>
    <xf numFmtId="0" fontId="16" fillId="0" borderId="2" xfId="0" applyFont="1" applyFill="1" applyBorder="1" applyAlignment="1">
      <alignment wrapText="1"/>
    </xf>
    <xf numFmtId="0" fontId="17" fillId="0" borderId="0" xfId="0" applyFont="1" applyFill="1"/>
    <xf numFmtId="0" fontId="16" fillId="0" borderId="2" xfId="0" applyFont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Border="1"/>
    <xf numFmtId="164" fontId="2" fillId="0" borderId="0" xfId="0" applyNumberFormat="1" applyFont="1" applyFill="1"/>
    <xf numFmtId="0" fontId="12" fillId="3" borderId="10" xfId="5" applyFont="1" applyFill="1" applyBorder="1"/>
    <xf numFmtId="0" fontId="20" fillId="0" borderId="0" xfId="5"/>
    <xf numFmtId="14" fontId="20" fillId="0" borderId="0" xfId="5" applyNumberFormat="1"/>
    <xf numFmtId="0" fontId="20" fillId="0" borderId="0" xfId="5" applyAlignment="1">
      <alignment wrapText="1"/>
    </xf>
    <xf numFmtId="14" fontId="21" fillId="0" borderId="0" xfId="5" applyNumberFormat="1" applyFont="1" applyAlignment="1">
      <alignment horizontal="left"/>
    </xf>
    <xf numFmtId="49" fontId="20" fillId="0" borderId="0" xfId="5" applyNumberFormat="1"/>
    <xf numFmtId="0" fontId="20" fillId="0" borderId="0" xfId="5" applyFill="1"/>
    <xf numFmtId="14" fontId="20" fillId="0" borderId="0" xfId="5" applyNumberFormat="1" applyFill="1"/>
    <xf numFmtId="0" fontId="20" fillId="4" borderId="0" xfId="5" applyFill="1"/>
    <xf numFmtId="14" fontId="20" fillId="4" borderId="0" xfId="5" applyNumberFormat="1" applyFill="1"/>
    <xf numFmtId="0" fontId="19" fillId="0" borderId="0" xfId="0" applyFont="1" applyFill="1"/>
    <xf numFmtId="0" fontId="14" fillId="0" borderId="0" xfId="0" quotePrefix="1" applyFont="1" applyFill="1" applyBorder="1"/>
    <xf numFmtId="0" fontId="22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3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wrapText="1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center"/>
    </xf>
    <xf numFmtId="0" fontId="14" fillId="0" borderId="0" xfId="0" quotePrefix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166" fontId="14" fillId="0" borderId="0" xfId="0" quotePrefix="1" applyNumberFormat="1" applyFont="1" applyFill="1" applyBorder="1" applyAlignment="1">
      <alignment wrapText="1"/>
    </xf>
    <xf numFmtId="0" fontId="14" fillId="0" borderId="0" xfId="3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166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/>
    <xf numFmtId="166" fontId="14" fillId="0" borderId="0" xfId="0" quotePrefix="1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5" fontId="14" fillId="0" borderId="0" xfId="0" quotePrefix="1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2" fillId="0" borderId="0" xfId="0" quotePrefix="1" applyFont="1" applyFill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centerContinuous"/>
    </xf>
    <xf numFmtId="0" fontId="14" fillId="0" borderId="0" xfId="0" applyNumberFormat="1" applyFont="1" applyFill="1" applyBorder="1" applyAlignment="1"/>
    <xf numFmtId="0" fontId="14" fillId="0" borderId="0" xfId="0" applyFont="1" applyFill="1" applyAlignment="1">
      <alignment horizontal="centerContinuous"/>
    </xf>
    <xf numFmtId="0" fontId="22" fillId="0" borderId="0" xfId="0" quotePrefix="1" applyFont="1" applyFill="1" applyBorder="1" applyAlignment="1">
      <alignment horizontal="left" wrapText="1"/>
    </xf>
    <xf numFmtId="164" fontId="14" fillId="0" borderId="0" xfId="0" applyNumberFormat="1" applyFont="1" applyFill="1"/>
    <xf numFmtId="0" fontId="14" fillId="0" borderId="0" xfId="0" quotePrefix="1" applyNumberFormat="1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164" fontId="2" fillId="0" borderId="0" xfId="0" applyNumberFormat="1" applyFont="1"/>
    <xf numFmtId="49" fontId="8" fillId="0" borderId="0" xfId="0" applyNumberFormat="1" applyFont="1" applyAlignment="1">
      <alignment horizontal="center"/>
    </xf>
    <xf numFmtId="164" fontId="2" fillId="0" borderId="0" xfId="2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0" fillId="0" borderId="0" xfId="5"/>
    <xf numFmtId="14" fontId="20" fillId="0" borderId="0" xfId="5" applyNumberFormat="1"/>
    <xf numFmtId="0" fontId="2" fillId="0" borderId="0" xfId="0" quotePrefix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4" fillId="0" borderId="0" xfId="0" applyNumberFormat="1" applyFont="1" applyFill="1"/>
    <xf numFmtId="49" fontId="9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5" borderId="10" xfId="0" applyFont="1" applyFill="1" applyBorder="1"/>
    <xf numFmtId="0" fontId="7" fillId="2" borderId="0" xfId="0" applyFont="1" applyFill="1"/>
    <xf numFmtId="0" fontId="14" fillId="0" borderId="0" xfId="0" applyFont="1" applyFill="1" applyAlignment="1">
      <alignment horizontal="left" wrapText="1"/>
    </xf>
    <xf numFmtId="0" fontId="19" fillId="6" borderId="0" xfId="0" applyFont="1" applyFill="1"/>
    <xf numFmtId="0" fontId="22" fillId="6" borderId="0" xfId="0" applyFont="1" applyFill="1" applyBorder="1" applyAlignment="1">
      <alignment horizontal="left"/>
    </xf>
    <xf numFmtId="0" fontId="22" fillId="6" borderId="0" xfId="0" quotePrefix="1" applyFont="1" applyFill="1" applyBorder="1" applyAlignment="1">
      <alignment wrapText="1"/>
    </xf>
    <xf numFmtId="0" fontId="22" fillId="6" borderId="0" xfId="0" applyFont="1" applyFill="1" applyBorder="1" applyAlignment="1">
      <alignment horizontal="center"/>
    </xf>
    <xf numFmtId="0" fontId="22" fillId="6" borderId="0" xfId="0" applyFont="1" applyFill="1" applyBorder="1"/>
    <xf numFmtId="166" fontId="22" fillId="6" borderId="0" xfId="0" applyNumberFormat="1" applyFont="1" applyFill="1" applyBorder="1" applyAlignment="1">
      <alignment horizontal="left" wrapText="1"/>
    </xf>
    <xf numFmtId="166" fontId="22" fillId="6" borderId="0" xfId="0" quotePrefix="1" applyNumberFormat="1" applyFont="1" applyFill="1" applyBorder="1" applyAlignment="1">
      <alignment horizontal="left" wrapText="1"/>
    </xf>
    <xf numFmtId="0" fontId="22" fillId="6" borderId="0" xfId="0" quotePrefix="1" applyFont="1" applyFill="1" applyBorder="1" applyAlignment="1">
      <alignment horizontal="center"/>
    </xf>
    <xf numFmtId="0" fontId="22" fillId="6" borderId="0" xfId="0" quotePrefix="1" applyFont="1" applyFill="1" applyAlignment="1">
      <alignment horizontal="center"/>
    </xf>
    <xf numFmtId="0" fontId="22" fillId="6" borderId="0" xfId="0" applyFont="1" applyFill="1"/>
    <xf numFmtId="0" fontId="22" fillId="6" borderId="0" xfId="0" applyFont="1" applyFill="1" applyBorder="1" applyAlignment="1">
      <alignment horizontal="left" wrapText="1"/>
    </xf>
    <xf numFmtId="0" fontId="22" fillId="6" borderId="0" xfId="0" applyFont="1" applyFill="1" applyAlignment="1">
      <alignment horizontal="left"/>
    </xf>
    <xf numFmtId="0" fontId="22" fillId="6" borderId="0" xfId="0" applyFont="1" applyFill="1" applyAlignment="1">
      <alignment horizontal="left" wrapText="1"/>
    </xf>
    <xf numFmtId="0" fontId="22" fillId="6" borderId="0" xfId="0" quotePrefix="1" applyFont="1" applyFill="1" applyAlignment="1">
      <alignment horizontal="left"/>
    </xf>
    <xf numFmtId="0" fontId="22" fillId="6" borderId="0" xfId="0" applyFont="1" applyFill="1" applyAlignment="1">
      <alignment horizontal="center"/>
    </xf>
    <xf numFmtId="0" fontId="22" fillId="6" borderId="0" xfId="0" applyNumberFormat="1" applyFont="1" applyFill="1" applyBorder="1" applyAlignment="1">
      <alignment horizontal="left"/>
    </xf>
    <xf numFmtId="0" fontId="22" fillId="6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14" fillId="0" borderId="0" xfId="0" quotePrefix="1" applyNumberFormat="1" applyFont="1" applyFill="1" applyBorder="1" applyAlignment="1">
      <alignment horizontal="left"/>
    </xf>
    <xf numFmtId="0" fontId="29" fillId="2" borderId="0" xfId="5" applyFont="1" applyFill="1"/>
    <xf numFmtId="14" fontId="29" fillId="2" borderId="0" xfId="5" applyNumberFormat="1" applyFont="1" applyFill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22" fillId="0" borderId="0" xfId="0" applyFont="1" applyFill="1"/>
    <xf numFmtId="0" fontId="7" fillId="0" borderId="0" xfId="0" applyFont="1" applyFill="1" applyAlignment="1">
      <alignment horizontal="center"/>
    </xf>
    <xf numFmtId="0" fontId="19" fillId="2" borderId="0" xfId="0" applyFont="1" applyFill="1"/>
    <xf numFmtId="0" fontId="14" fillId="0" borderId="0" xfId="0" quotePrefix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4" fillId="0" borderId="0" xfId="1" applyNumberFormat="1" applyFont="1" applyFill="1" applyAlignment="1">
      <alignment horizontal="left"/>
    </xf>
    <xf numFmtId="0" fontId="20" fillId="0" borderId="0" xfId="5" applyFont="1"/>
    <xf numFmtId="0" fontId="30" fillId="5" borderId="10" xfId="5" applyFont="1" applyFill="1" applyBorder="1"/>
    <xf numFmtId="0" fontId="31" fillId="0" borderId="0" xfId="0" applyFont="1"/>
    <xf numFmtId="14" fontId="31" fillId="0" borderId="0" xfId="0" applyNumberFormat="1" applyFont="1"/>
    <xf numFmtId="0" fontId="31" fillId="2" borderId="0" xfId="0" applyFont="1" applyFill="1"/>
    <xf numFmtId="14" fontId="31" fillId="2" borderId="0" xfId="0" applyNumberFormat="1" applyFont="1" applyFill="1"/>
    <xf numFmtId="0" fontId="32" fillId="0" borderId="0" xfId="0" applyFont="1"/>
    <xf numFmtId="14" fontId="14" fillId="0" borderId="0" xfId="0" applyNumberFormat="1" applyFont="1" applyFill="1"/>
    <xf numFmtId="14" fontId="14" fillId="0" borderId="0" xfId="0" applyNumberFormat="1" applyFont="1" applyFill="1" applyAlignment="1">
      <alignment horizontal="centerContinuous"/>
    </xf>
    <xf numFmtId="0" fontId="34" fillId="0" borderId="0" xfId="0" applyFont="1" applyFill="1" applyBorder="1" applyAlignment="1">
      <alignment horizontal="left"/>
    </xf>
    <xf numFmtId="0" fontId="29" fillId="2" borderId="0" xfId="5" quotePrefix="1" applyFont="1" applyFill="1"/>
    <xf numFmtId="0" fontId="7" fillId="0" borderId="0" xfId="0" applyFont="1" applyFill="1"/>
    <xf numFmtId="0" fontId="29" fillId="0" borderId="0" xfId="5" applyFont="1"/>
    <xf numFmtId="0" fontId="31" fillId="0" borderId="0" xfId="0" applyFont="1" applyFill="1"/>
    <xf numFmtId="14" fontId="31" fillId="0" borderId="0" xfId="0" applyNumberFormat="1" applyFont="1" applyFill="1"/>
    <xf numFmtId="0" fontId="32" fillId="0" borderId="0" xfId="0" applyFont="1" applyFill="1"/>
    <xf numFmtId="0" fontId="29" fillId="0" borderId="0" xfId="5" applyFont="1" applyFill="1"/>
    <xf numFmtId="14" fontId="29" fillId="0" borderId="0" xfId="5" applyNumberFormat="1" applyFont="1" applyFill="1"/>
    <xf numFmtId="0" fontId="31" fillId="2" borderId="0" xfId="0" quotePrefix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14" fontId="22" fillId="2" borderId="0" xfId="0" applyNumberFormat="1" applyFont="1" applyFill="1"/>
    <xf numFmtId="0" fontId="22" fillId="2" borderId="0" xfId="0" quotePrefix="1" applyFont="1" applyFill="1" applyBorder="1" applyAlignment="1">
      <alignment horizontal="left"/>
    </xf>
    <xf numFmtId="49" fontId="22" fillId="2" borderId="0" xfId="0" applyNumberFormat="1" applyFont="1" applyFill="1" applyBorder="1" applyAlignment="1">
      <alignment horizontal="left"/>
    </xf>
    <xf numFmtId="0" fontId="22" fillId="2" borderId="0" xfId="0" applyFont="1" applyFill="1" applyAlignment="1">
      <alignment horizontal="center"/>
    </xf>
    <xf numFmtId="0" fontId="22" fillId="2" borderId="0" xfId="0" quotePrefix="1" applyFont="1" applyFill="1" applyBorder="1" applyAlignment="1">
      <alignment horizontal="left" wrapText="1"/>
    </xf>
    <xf numFmtId="0" fontId="22" fillId="2" borderId="0" xfId="0" applyFont="1" applyFill="1" applyBorder="1"/>
    <xf numFmtId="49" fontId="22" fillId="2" borderId="0" xfId="0" applyNumberFormat="1" applyFont="1" applyFill="1" applyBorder="1" applyAlignment="1">
      <alignment horizontal="left"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14" fontId="0" fillId="0" borderId="0" xfId="0" applyNumberFormat="1" applyFill="1"/>
    <xf numFmtId="0" fontId="12" fillId="7" borderId="10" xfId="5" applyFont="1" applyFill="1" applyBorder="1"/>
    <xf numFmtId="0" fontId="20" fillId="2" borderId="0" xfId="5" applyFill="1"/>
    <xf numFmtId="0" fontId="20" fillId="0" borderId="0" xfId="5" applyBorder="1"/>
    <xf numFmtId="14" fontId="20" fillId="0" borderId="0" xfId="5" applyNumberFormat="1" applyBorder="1"/>
    <xf numFmtId="14" fontId="20" fillId="2" borderId="0" xfId="5" applyNumberFormat="1" applyFill="1"/>
    <xf numFmtId="0" fontId="2" fillId="2" borderId="0" xfId="0" applyFont="1" applyFill="1"/>
    <xf numFmtId="0" fontId="0" fillId="0" borderId="11" xfId="0" applyFill="1" applyBorder="1"/>
    <xf numFmtId="0" fontId="0" fillId="0" borderId="7" xfId="0" quotePrefix="1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0" xfId="0" quotePrefix="1" applyFont="1" applyFill="1" applyBorder="1"/>
    <xf numFmtId="0" fontId="2" fillId="0" borderId="0" xfId="0" quotePrefix="1" applyFont="1" applyFill="1" applyBorder="1"/>
    <xf numFmtId="0" fontId="0" fillId="2" borderId="13" xfId="0" applyFill="1" applyBorder="1"/>
    <xf numFmtId="0" fontId="0" fillId="2" borderId="2" xfId="0" quotePrefix="1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quotePrefix="1" applyFont="1" applyFill="1" applyAlignment="1">
      <alignment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2" fillId="2" borderId="0" xfId="0" quotePrefix="1" applyFont="1" applyFill="1" applyAlignment="1">
      <alignment wrapText="1"/>
    </xf>
    <xf numFmtId="0" fontId="0" fillId="2" borderId="0" xfId="0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2" borderId="0" xfId="0" quotePrefix="1" applyFont="1" applyFill="1" applyBorder="1" applyAlignment="1">
      <alignment horizontal="left"/>
    </xf>
    <xf numFmtId="0" fontId="20" fillId="0" borderId="0" xfId="5" quotePrefix="1"/>
    <xf numFmtId="166" fontId="14" fillId="2" borderId="0" xfId="0" quotePrefix="1" applyNumberFormat="1" applyFont="1" applyFill="1" applyBorder="1" applyAlignment="1">
      <alignment horizontal="left" wrapText="1"/>
    </xf>
    <xf numFmtId="164" fontId="7" fillId="0" borderId="0" xfId="2" applyNumberFormat="1" applyFont="1" applyFill="1" applyAlignment="1">
      <alignment horizontal="center"/>
    </xf>
    <xf numFmtId="0" fontId="14" fillId="2" borderId="0" xfId="1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4" fontId="22" fillId="0" borderId="0" xfId="0" applyNumberFormat="1" applyFont="1" applyFill="1" applyBorder="1"/>
    <xf numFmtId="14" fontId="14" fillId="0" borderId="0" xfId="0" applyNumberFormat="1" applyFont="1" applyFill="1" applyBorder="1"/>
    <xf numFmtId="14" fontId="22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/>
    <xf numFmtId="0" fontId="22" fillId="0" borderId="0" xfId="0" quotePrefix="1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/>
    <xf numFmtId="14" fontId="14" fillId="0" borderId="0" xfId="0" applyNumberFormat="1" applyFont="1" applyFill="1" applyBorder="1" applyAlignment="1">
      <alignment horizontal="right"/>
    </xf>
    <xf numFmtId="14" fontId="14" fillId="0" borderId="0" xfId="0" applyNumberFormat="1" applyFont="1" applyFill="1" applyAlignment="1">
      <alignment horizontal="right"/>
    </xf>
    <xf numFmtId="49" fontId="22" fillId="0" borderId="0" xfId="0" applyNumberFormat="1" applyFont="1" applyFill="1" applyBorder="1" applyAlignment="1">
      <alignment horizontal="left" wrapText="1"/>
    </xf>
    <xf numFmtId="0" fontId="22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quotePrefix="1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/>
    <xf numFmtId="14" fontId="7" fillId="0" borderId="0" xfId="0" applyNumberFormat="1" applyFont="1" applyFill="1"/>
    <xf numFmtId="0" fontId="0" fillId="2" borderId="0" xfId="0" quotePrefix="1" applyFill="1" applyAlignment="1">
      <alignment wrapText="1"/>
    </xf>
    <xf numFmtId="0" fontId="0" fillId="2" borderId="0" xfId="0" quotePrefix="1" applyFont="1" applyFill="1"/>
    <xf numFmtId="0" fontId="2" fillId="2" borderId="0" xfId="0" quotePrefix="1" applyFont="1" applyFill="1"/>
    <xf numFmtId="0" fontId="14" fillId="2" borderId="0" xfId="0" applyFont="1" applyFill="1" applyBorder="1" applyAlignment="1">
      <alignment horizontal="left" wrapText="1"/>
    </xf>
    <xf numFmtId="0" fontId="14" fillId="2" borderId="0" xfId="0" quotePrefix="1" applyNumberFormat="1" applyFont="1" applyFill="1" applyBorder="1" applyAlignment="1">
      <alignment horizontal="left"/>
    </xf>
    <xf numFmtId="14" fontId="14" fillId="2" borderId="0" xfId="0" applyNumberFormat="1" applyFont="1" applyFill="1" applyAlignment="1">
      <alignment horizontal="centerContinuous"/>
    </xf>
    <xf numFmtId="0" fontId="0" fillId="0" borderId="0" xfId="0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GRANTS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93"/>
  <sheetViews>
    <sheetView tabSelected="1" topLeftCell="B1" zoomScaleNormal="100" workbookViewId="0">
      <selection activeCell="B1" sqref="B1"/>
    </sheetView>
  </sheetViews>
  <sheetFormatPr defaultColWidth="9.21875" defaultRowHeight="13.2" x14ac:dyDescent="0.25"/>
  <cols>
    <col min="1" max="1" width="12.21875" style="74" hidden="1" customWidth="1"/>
    <col min="2" max="2" width="67.6640625" style="74" bestFit="1" customWidth="1"/>
    <col min="3" max="3" width="17.77734375" style="115" customWidth="1"/>
    <col min="4" max="4" width="9.88671875" style="116" bestFit="1" customWidth="1"/>
    <col min="5" max="5" width="7" style="74" customWidth="1"/>
    <col min="6" max="6" width="11.5546875" style="74" customWidth="1"/>
    <col min="7" max="7" width="13.5546875" style="75" bestFit="1" customWidth="1"/>
    <col min="8" max="8" width="10.21875" style="74" bestFit="1" customWidth="1"/>
    <col min="9" max="9" width="7.21875" style="74" customWidth="1"/>
    <col min="10" max="10" width="9.21875" style="74"/>
    <col min="11" max="11" width="20.21875" style="74" bestFit="1" customWidth="1"/>
    <col min="12" max="16384" width="9.21875" style="74"/>
  </cols>
  <sheetData>
    <row r="1" spans="1:9" ht="15.6" x14ac:dyDescent="0.3">
      <c r="B1" s="106" t="s">
        <v>1434</v>
      </c>
      <c r="C1" s="107" t="s">
        <v>130</v>
      </c>
      <c r="D1" s="108">
        <v>44175</v>
      </c>
      <c r="E1" s="106"/>
      <c r="F1" s="104"/>
      <c r="G1" s="225"/>
    </row>
    <row r="2" spans="1:9" ht="64.5" customHeight="1" x14ac:dyDescent="0.25">
      <c r="A2" s="110" t="s">
        <v>434</v>
      </c>
      <c r="B2" s="109" t="s">
        <v>398</v>
      </c>
      <c r="C2" s="82" t="s">
        <v>9</v>
      </c>
      <c r="D2" s="109" t="s">
        <v>114</v>
      </c>
      <c r="E2" s="82" t="s">
        <v>137</v>
      </c>
      <c r="F2" s="109" t="s">
        <v>113</v>
      </c>
      <c r="G2" s="110" t="s">
        <v>217</v>
      </c>
      <c r="H2" s="110" t="s">
        <v>1335</v>
      </c>
      <c r="I2" s="110" t="s">
        <v>437</v>
      </c>
    </row>
    <row r="3" spans="1:9" x14ac:dyDescent="0.25">
      <c r="A3" s="83">
        <v>70010</v>
      </c>
      <c r="B3" s="86" t="s">
        <v>370</v>
      </c>
      <c r="C3" s="120" t="s">
        <v>96</v>
      </c>
      <c r="D3" s="79">
        <v>399001</v>
      </c>
      <c r="E3" s="121">
        <v>70010</v>
      </c>
      <c r="F3" s="79"/>
      <c r="G3" s="121"/>
      <c r="H3" s="122"/>
      <c r="I3" s="75"/>
    </row>
    <row r="4" spans="1:9" x14ac:dyDescent="0.25">
      <c r="A4" s="83"/>
      <c r="B4" s="86" t="s">
        <v>1412</v>
      </c>
      <c r="C4" s="120" t="s">
        <v>96</v>
      </c>
      <c r="D4" s="79">
        <v>305004</v>
      </c>
      <c r="E4" s="121">
        <v>70010</v>
      </c>
      <c r="F4" s="79"/>
      <c r="G4" s="121"/>
      <c r="H4" s="122"/>
      <c r="I4" s="75"/>
    </row>
    <row r="5" spans="1:9" x14ac:dyDescent="0.25">
      <c r="A5" s="83"/>
      <c r="B5" s="86" t="s">
        <v>1457</v>
      </c>
      <c r="C5" s="120" t="s">
        <v>1359</v>
      </c>
      <c r="D5" s="79"/>
      <c r="E5" s="121"/>
      <c r="F5" s="79"/>
      <c r="G5" s="121"/>
      <c r="H5" s="122"/>
      <c r="I5" s="75"/>
    </row>
    <row r="6" spans="1:9" x14ac:dyDescent="0.25">
      <c r="A6" s="83"/>
      <c r="B6" s="86"/>
      <c r="C6" s="120"/>
      <c r="D6" s="79"/>
      <c r="E6" s="121"/>
      <c r="F6" s="79"/>
      <c r="G6" s="121"/>
      <c r="H6" s="122"/>
      <c r="I6" s="75"/>
    </row>
    <row r="7" spans="1:9" x14ac:dyDescent="0.25">
      <c r="A7" s="83">
        <v>70052</v>
      </c>
      <c r="B7" s="86" t="s">
        <v>561</v>
      </c>
      <c r="C7" s="120" t="s">
        <v>96</v>
      </c>
      <c r="D7" s="79">
        <v>390002</v>
      </c>
      <c r="E7" s="121"/>
      <c r="F7" s="79" t="s">
        <v>347</v>
      </c>
      <c r="G7" s="121"/>
      <c r="H7" s="122"/>
      <c r="I7" s="77"/>
    </row>
    <row r="8" spans="1:9" x14ac:dyDescent="0.25">
      <c r="A8" s="83"/>
      <c r="B8" s="86"/>
      <c r="C8" s="120"/>
      <c r="D8" s="79"/>
      <c r="E8" s="121"/>
      <c r="F8" s="79"/>
      <c r="G8" s="121"/>
      <c r="H8" s="122"/>
      <c r="I8" s="75"/>
    </row>
    <row r="9" spans="1:9" x14ac:dyDescent="0.25">
      <c r="A9" s="83">
        <v>70011</v>
      </c>
      <c r="B9" s="86" t="s">
        <v>417</v>
      </c>
      <c r="C9" s="120" t="s">
        <v>96</v>
      </c>
      <c r="D9" s="79">
        <v>399001</v>
      </c>
      <c r="E9" s="121">
        <v>70011</v>
      </c>
      <c r="F9" s="79"/>
      <c r="G9" s="121"/>
      <c r="H9" s="122"/>
      <c r="I9" s="75"/>
    </row>
    <row r="10" spans="1:9" x14ac:dyDescent="0.25">
      <c r="A10" s="83"/>
      <c r="B10" s="86" t="s">
        <v>418</v>
      </c>
      <c r="C10" s="120" t="s">
        <v>96</v>
      </c>
      <c r="D10" s="79">
        <v>399001</v>
      </c>
      <c r="E10" s="121">
        <v>70012</v>
      </c>
      <c r="F10" s="79"/>
      <c r="G10" s="121"/>
      <c r="H10" s="122"/>
      <c r="I10" s="75"/>
    </row>
    <row r="11" spans="1:9" x14ac:dyDescent="0.25">
      <c r="A11" s="83"/>
      <c r="B11" s="86" t="s">
        <v>419</v>
      </c>
      <c r="C11" s="120" t="s">
        <v>96</v>
      </c>
      <c r="D11" s="79">
        <v>399002</v>
      </c>
      <c r="E11" s="121">
        <v>70013</v>
      </c>
      <c r="F11" s="79"/>
      <c r="G11" s="121"/>
      <c r="H11" s="122"/>
      <c r="I11" s="75"/>
    </row>
    <row r="12" spans="1:9" x14ac:dyDescent="0.25">
      <c r="A12" s="83"/>
      <c r="B12" s="86" t="s">
        <v>420</v>
      </c>
      <c r="C12" s="120" t="s">
        <v>96</v>
      </c>
      <c r="D12" s="79">
        <v>399003</v>
      </c>
      <c r="E12" s="121">
        <v>70014</v>
      </c>
      <c r="F12" s="79"/>
      <c r="G12" s="121"/>
      <c r="H12" s="122"/>
      <c r="I12" s="75"/>
    </row>
    <row r="13" spans="1:9" ht="13.5" customHeight="1" x14ac:dyDescent="0.25">
      <c r="A13" s="83"/>
      <c r="B13" s="86" t="s">
        <v>421</v>
      </c>
      <c r="C13" s="120" t="s">
        <v>96</v>
      </c>
      <c r="D13" s="79">
        <v>390003</v>
      </c>
      <c r="E13" s="121">
        <v>70015</v>
      </c>
      <c r="F13" s="79"/>
      <c r="G13" s="121"/>
      <c r="H13" s="122"/>
      <c r="I13" s="75"/>
    </row>
    <row r="14" spans="1:9" ht="13.5" customHeight="1" x14ac:dyDescent="0.25">
      <c r="A14" s="83"/>
      <c r="B14" s="86" t="s">
        <v>422</v>
      </c>
      <c r="C14" s="120" t="s">
        <v>96</v>
      </c>
      <c r="D14" s="81" t="s">
        <v>416</v>
      </c>
      <c r="E14" s="121">
        <v>70016</v>
      </c>
      <c r="F14" s="79"/>
      <c r="G14" s="121"/>
      <c r="H14" s="122"/>
      <c r="I14" s="75"/>
    </row>
    <row r="15" spans="1:9" ht="13.5" customHeight="1" x14ac:dyDescent="0.25">
      <c r="A15" s="83"/>
      <c r="B15" s="124" t="s">
        <v>424</v>
      </c>
      <c r="C15" s="120" t="s">
        <v>96</v>
      </c>
      <c r="D15" s="79">
        <v>390004</v>
      </c>
      <c r="E15" s="121">
        <v>73000</v>
      </c>
      <c r="F15" s="79"/>
      <c r="G15" s="121"/>
      <c r="H15" s="122"/>
      <c r="I15" s="75"/>
    </row>
    <row r="16" spans="1:9" ht="13.5" customHeight="1" x14ac:dyDescent="0.25">
      <c r="A16" s="83"/>
      <c r="B16" s="86" t="s">
        <v>1331</v>
      </c>
      <c r="C16" s="120" t="s">
        <v>96</v>
      </c>
      <c r="D16" s="116">
        <v>399002</v>
      </c>
      <c r="E16" s="121">
        <v>79997</v>
      </c>
      <c r="F16" s="100"/>
      <c r="G16" s="131"/>
      <c r="H16" s="198"/>
      <c r="I16" s="199"/>
    </row>
    <row r="17" spans="1:19" x14ac:dyDescent="0.25">
      <c r="A17" s="83">
        <v>79998</v>
      </c>
      <c r="B17" s="79" t="s">
        <v>1330</v>
      </c>
      <c r="C17" s="120" t="s">
        <v>96</v>
      </c>
      <c r="D17" s="79">
        <v>390004</v>
      </c>
      <c r="E17" s="121">
        <v>79998</v>
      </c>
      <c r="F17" s="79"/>
      <c r="G17" s="121"/>
      <c r="H17" s="122"/>
      <c r="I17" s="75"/>
    </row>
    <row r="18" spans="1:19" ht="13.5" customHeight="1" x14ac:dyDescent="0.25">
      <c r="A18" s="83">
        <v>79999</v>
      </c>
      <c r="B18" s="81" t="s">
        <v>423</v>
      </c>
      <c r="C18" s="120" t="s">
        <v>96</v>
      </c>
      <c r="D18" s="79">
        <v>399002</v>
      </c>
      <c r="E18" s="121">
        <v>79999</v>
      </c>
      <c r="F18" s="79"/>
      <c r="G18" s="121"/>
      <c r="H18" s="122"/>
      <c r="I18" s="75"/>
    </row>
    <row r="19" spans="1:19" x14ac:dyDescent="0.25">
      <c r="A19" s="83"/>
      <c r="B19" s="86"/>
      <c r="C19" s="120"/>
      <c r="D19" s="79"/>
      <c r="E19" s="121"/>
      <c r="F19" s="79"/>
      <c r="G19" s="121"/>
      <c r="H19" s="122"/>
      <c r="I19" s="75"/>
    </row>
    <row r="20" spans="1:19" x14ac:dyDescent="0.25">
      <c r="A20" s="83">
        <v>48017</v>
      </c>
      <c r="B20" s="192" t="s">
        <v>1262</v>
      </c>
      <c r="C20" s="120" t="s">
        <v>96</v>
      </c>
      <c r="D20" s="79">
        <v>390004</v>
      </c>
      <c r="E20" s="121"/>
      <c r="F20" s="79" t="s">
        <v>244</v>
      </c>
      <c r="G20" s="121"/>
      <c r="H20" s="122"/>
      <c r="I20" s="77"/>
    </row>
    <row r="21" spans="1:19" x14ac:dyDescent="0.25">
      <c r="A21" s="85" t="s">
        <v>785</v>
      </c>
      <c r="B21" s="192" t="s">
        <v>1263</v>
      </c>
      <c r="C21" s="126" t="s">
        <v>109</v>
      </c>
      <c r="D21" s="79">
        <v>390004</v>
      </c>
      <c r="E21" s="121"/>
      <c r="F21" s="79" t="s">
        <v>244</v>
      </c>
      <c r="G21" s="121"/>
      <c r="H21" s="122"/>
      <c r="I21" s="75"/>
    </row>
    <row r="22" spans="1:19" x14ac:dyDescent="0.25">
      <c r="A22" s="200">
        <v>98000</v>
      </c>
      <c r="I22" s="75"/>
    </row>
    <row r="23" spans="1:19" x14ac:dyDescent="0.25">
      <c r="A23" s="83">
        <v>98000</v>
      </c>
      <c r="B23" s="86" t="s">
        <v>1287</v>
      </c>
      <c r="C23" s="127" t="s">
        <v>110</v>
      </c>
      <c r="D23" s="79">
        <v>306002</v>
      </c>
      <c r="E23" s="128"/>
      <c r="F23" s="79" t="s">
        <v>140</v>
      </c>
      <c r="G23" s="128"/>
      <c r="H23" s="129"/>
      <c r="I23" s="75"/>
    </row>
    <row r="24" spans="1:19" x14ac:dyDescent="0.25">
      <c r="A24" s="83">
        <v>98001</v>
      </c>
      <c r="B24" s="86" t="s">
        <v>381</v>
      </c>
      <c r="C24" s="127" t="s">
        <v>110</v>
      </c>
      <c r="D24" s="79">
        <v>306002</v>
      </c>
      <c r="E24" s="86"/>
      <c r="F24" s="79" t="s">
        <v>141</v>
      </c>
      <c r="G24" s="121"/>
      <c r="H24" s="122"/>
      <c r="I24" s="75"/>
    </row>
    <row r="25" spans="1:19" x14ac:dyDescent="0.25">
      <c r="A25" s="83"/>
      <c r="B25" s="86"/>
      <c r="C25" s="130"/>
      <c r="D25" s="79"/>
      <c r="E25" s="86"/>
      <c r="F25" s="79"/>
      <c r="G25" s="121"/>
      <c r="H25" s="122"/>
      <c r="I25" s="75"/>
    </row>
    <row r="26" spans="1:19" x14ac:dyDescent="0.25">
      <c r="A26" s="83">
        <v>70071</v>
      </c>
      <c r="B26" s="81" t="s">
        <v>374</v>
      </c>
      <c r="C26" s="120" t="s">
        <v>96</v>
      </c>
      <c r="D26" s="79">
        <v>390002</v>
      </c>
      <c r="E26" s="121"/>
      <c r="F26" s="79" t="s">
        <v>346</v>
      </c>
      <c r="G26" s="121" t="s">
        <v>362</v>
      </c>
      <c r="H26" s="122"/>
      <c r="I26" s="77"/>
    </row>
    <row r="27" spans="1:19" x14ac:dyDescent="0.25">
      <c r="A27" s="83">
        <v>70039</v>
      </c>
      <c r="B27" s="81" t="s">
        <v>225</v>
      </c>
      <c r="C27" s="120" t="s">
        <v>96</v>
      </c>
      <c r="D27" s="79">
        <v>390004</v>
      </c>
      <c r="E27" s="121"/>
      <c r="F27" s="79" t="s">
        <v>346</v>
      </c>
      <c r="G27" s="121" t="s">
        <v>363</v>
      </c>
      <c r="H27" s="122"/>
      <c r="I27" s="75"/>
    </row>
    <row r="28" spans="1:19" x14ac:dyDescent="0.25">
      <c r="A28" s="83"/>
      <c r="B28" s="79"/>
      <c r="C28" s="126"/>
      <c r="D28" s="79"/>
      <c r="E28" s="121"/>
      <c r="F28" s="79"/>
      <c r="G28" s="121"/>
      <c r="H28" s="122"/>
      <c r="I28" s="75"/>
      <c r="M28" s="160"/>
      <c r="N28" s="161"/>
      <c r="O28" s="162"/>
      <c r="P28" s="163"/>
      <c r="Q28" s="164"/>
      <c r="R28" s="105"/>
      <c r="S28" s="160"/>
    </row>
    <row r="29" spans="1:19" x14ac:dyDescent="0.25">
      <c r="A29" s="83">
        <v>70058</v>
      </c>
      <c r="B29" s="81" t="s">
        <v>373</v>
      </c>
      <c r="C29" s="120" t="s">
        <v>96</v>
      </c>
      <c r="D29" s="79">
        <v>390002</v>
      </c>
      <c r="E29" s="121"/>
      <c r="F29" s="79" t="s">
        <v>228</v>
      </c>
      <c r="G29" s="121" t="s">
        <v>362</v>
      </c>
      <c r="H29" s="122"/>
      <c r="I29" s="77"/>
    </row>
    <row r="30" spans="1:19" x14ac:dyDescent="0.25">
      <c r="A30" s="83">
        <v>70038</v>
      </c>
      <c r="B30" s="79" t="s">
        <v>397</v>
      </c>
      <c r="C30" s="120" t="s">
        <v>96</v>
      </c>
      <c r="D30" s="79">
        <v>390004</v>
      </c>
      <c r="E30" s="121"/>
      <c r="F30" s="79" t="s">
        <v>228</v>
      </c>
      <c r="G30" s="121" t="s">
        <v>363</v>
      </c>
      <c r="H30" s="122"/>
      <c r="I30" s="77"/>
    </row>
    <row r="31" spans="1:19" x14ac:dyDescent="0.25">
      <c r="A31" s="83"/>
      <c r="B31" s="86"/>
      <c r="C31" s="120"/>
      <c r="D31" s="79"/>
      <c r="E31" s="121"/>
      <c r="F31" s="79"/>
      <c r="G31" s="121"/>
      <c r="H31" s="122"/>
      <c r="I31" s="75"/>
    </row>
    <row r="32" spans="1:19" x14ac:dyDescent="0.25">
      <c r="A32" s="83">
        <v>70051</v>
      </c>
      <c r="B32" s="86" t="s">
        <v>382</v>
      </c>
      <c r="C32" s="126" t="s">
        <v>98</v>
      </c>
      <c r="D32" s="79">
        <v>390002</v>
      </c>
      <c r="E32" s="121"/>
      <c r="F32" s="79" t="s">
        <v>142</v>
      </c>
      <c r="G32" s="121" t="s">
        <v>362</v>
      </c>
      <c r="H32" s="122"/>
      <c r="I32" s="75"/>
    </row>
    <row r="33" spans="1:9" x14ac:dyDescent="0.25">
      <c r="A33" s="83"/>
      <c r="B33" s="86"/>
      <c r="C33" s="120"/>
      <c r="D33" s="79"/>
      <c r="E33" s="121"/>
      <c r="F33" s="79"/>
      <c r="G33" s="121"/>
      <c r="H33" s="122"/>
      <c r="I33" s="75"/>
    </row>
    <row r="34" spans="1:9" x14ac:dyDescent="0.25">
      <c r="A34" s="83"/>
      <c r="B34" s="86" t="s">
        <v>1414</v>
      </c>
      <c r="C34" s="120" t="s">
        <v>1415</v>
      </c>
      <c r="D34" s="79" t="s">
        <v>1415</v>
      </c>
      <c r="E34" s="121"/>
      <c r="F34" s="81" t="s">
        <v>1416</v>
      </c>
      <c r="G34" s="121"/>
      <c r="H34" s="122"/>
      <c r="I34" s="75"/>
    </row>
    <row r="35" spans="1:9" x14ac:dyDescent="0.25">
      <c r="A35" s="83"/>
      <c r="B35" s="86"/>
      <c r="C35" s="120"/>
      <c r="D35" s="79"/>
      <c r="E35" s="121"/>
      <c r="F35" s="79"/>
      <c r="G35" s="121"/>
      <c r="H35" s="122"/>
      <c r="I35" s="75"/>
    </row>
    <row r="36" spans="1:9" x14ac:dyDescent="0.25">
      <c r="A36" s="83"/>
      <c r="B36" s="86" t="s">
        <v>1332</v>
      </c>
      <c r="C36" s="120" t="s">
        <v>96</v>
      </c>
      <c r="D36" s="79">
        <v>390002</v>
      </c>
      <c r="E36" s="121"/>
      <c r="F36" s="81" t="s">
        <v>1317</v>
      </c>
      <c r="G36" s="121" t="s">
        <v>362</v>
      </c>
      <c r="H36" s="122"/>
      <c r="I36" s="75"/>
    </row>
    <row r="37" spans="1:9" x14ac:dyDescent="0.25">
      <c r="A37" s="83"/>
      <c r="B37" s="86"/>
      <c r="C37" s="120"/>
      <c r="D37" s="79"/>
      <c r="E37" s="121"/>
      <c r="F37" s="79"/>
      <c r="G37" s="121"/>
      <c r="H37" s="122"/>
      <c r="I37" s="75"/>
    </row>
    <row r="38" spans="1:9" x14ac:dyDescent="0.25">
      <c r="A38" s="83">
        <v>99006</v>
      </c>
      <c r="B38" s="86" t="s">
        <v>384</v>
      </c>
      <c r="C38" s="126" t="s">
        <v>101</v>
      </c>
      <c r="D38" s="79">
        <v>390004</v>
      </c>
      <c r="E38" s="86"/>
      <c r="F38" s="79" t="s">
        <v>230</v>
      </c>
      <c r="G38" s="121" t="s">
        <v>363</v>
      </c>
      <c r="H38" s="122"/>
      <c r="I38" s="75"/>
    </row>
    <row r="39" spans="1:9" x14ac:dyDescent="0.25">
      <c r="A39" s="83">
        <v>99007</v>
      </c>
      <c r="B39" s="86" t="s">
        <v>379</v>
      </c>
      <c r="C39" s="126" t="s">
        <v>101</v>
      </c>
      <c r="D39" s="79">
        <v>390002</v>
      </c>
      <c r="E39" s="86"/>
      <c r="F39" s="79" t="s">
        <v>230</v>
      </c>
      <c r="G39" s="121" t="s">
        <v>362</v>
      </c>
      <c r="H39" s="122"/>
      <c r="I39" s="77"/>
    </row>
    <row r="40" spans="1:9" x14ac:dyDescent="0.25">
      <c r="A40" s="83">
        <v>99008</v>
      </c>
      <c r="B40" s="86" t="s">
        <v>385</v>
      </c>
      <c r="C40" s="126" t="s">
        <v>101</v>
      </c>
      <c r="D40" s="79">
        <v>390004</v>
      </c>
      <c r="E40" s="86"/>
      <c r="F40" s="79" t="s">
        <v>230</v>
      </c>
      <c r="G40" s="121" t="s">
        <v>361</v>
      </c>
      <c r="H40" s="122"/>
      <c r="I40" s="75"/>
    </row>
    <row r="41" spans="1:9" x14ac:dyDescent="0.25">
      <c r="A41" s="83"/>
      <c r="B41" s="86" t="s">
        <v>1451</v>
      </c>
      <c r="C41" s="134" t="s">
        <v>101</v>
      </c>
      <c r="D41" s="79">
        <v>390004</v>
      </c>
      <c r="E41" s="86"/>
      <c r="F41" s="79" t="s">
        <v>1220</v>
      </c>
      <c r="G41" s="121"/>
      <c r="H41" s="122"/>
      <c r="I41" s="75"/>
    </row>
    <row r="42" spans="1:9" x14ac:dyDescent="0.25">
      <c r="A42" s="83"/>
      <c r="B42" s="86"/>
      <c r="C42" s="130"/>
      <c r="D42" s="79"/>
      <c r="E42" s="86"/>
      <c r="F42" s="79"/>
      <c r="G42" s="121"/>
      <c r="H42" s="129"/>
      <c r="I42" s="75"/>
    </row>
    <row r="43" spans="1:9" x14ac:dyDescent="0.25">
      <c r="A43" s="83">
        <v>70054</v>
      </c>
      <c r="B43" s="86" t="s">
        <v>234</v>
      </c>
      <c r="C43" s="120" t="s">
        <v>96</v>
      </c>
      <c r="D43" s="79">
        <v>390002</v>
      </c>
      <c r="E43" s="131"/>
      <c r="F43" s="79" t="s">
        <v>227</v>
      </c>
      <c r="G43" s="121"/>
      <c r="H43" s="122"/>
      <c r="I43" s="77"/>
    </row>
    <row r="44" spans="1:9" x14ac:dyDescent="0.25">
      <c r="A44" s="83"/>
      <c r="B44" s="79"/>
      <c r="C44" s="135"/>
      <c r="D44" s="79"/>
      <c r="E44" s="86"/>
      <c r="F44" s="79"/>
      <c r="G44" s="121"/>
      <c r="H44" s="122"/>
      <c r="I44" s="77"/>
    </row>
    <row r="45" spans="1:9" x14ac:dyDescent="0.25">
      <c r="A45" s="83">
        <v>71000</v>
      </c>
      <c r="B45" s="79" t="s">
        <v>396</v>
      </c>
      <c r="C45" s="136" t="s">
        <v>96</v>
      </c>
      <c r="D45" s="79">
        <v>728013</v>
      </c>
      <c r="E45" s="121"/>
      <c r="F45" s="79" t="s">
        <v>1085</v>
      </c>
      <c r="G45" s="121"/>
      <c r="H45" s="137"/>
      <c r="I45" s="75"/>
    </row>
    <row r="46" spans="1:9" x14ac:dyDescent="0.25">
      <c r="B46" s="86"/>
      <c r="C46" s="120"/>
      <c r="D46" s="79"/>
      <c r="E46" s="121"/>
      <c r="F46" s="79"/>
      <c r="G46" s="121"/>
      <c r="H46" s="122"/>
      <c r="I46" s="75"/>
    </row>
    <row r="47" spans="1:9" x14ac:dyDescent="0.25">
      <c r="B47" s="86" t="s">
        <v>1454</v>
      </c>
      <c r="C47" s="120" t="s">
        <v>96</v>
      </c>
      <c r="D47" s="79">
        <v>390002</v>
      </c>
      <c r="E47" s="121"/>
      <c r="F47" s="81" t="s">
        <v>1442</v>
      </c>
      <c r="G47" s="121"/>
      <c r="H47" s="122"/>
      <c r="I47" s="75"/>
    </row>
    <row r="48" spans="1:9" x14ac:dyDescent="0.25">
      <c r="B48" s="86" t="s">
        <v>1455</v>
      </c>
      <c r="C48" s="120" t="s">
        <v>96</v>
      </c>
      <c r="D48" s="79">
        <v>390004</v>
      </c>
      <c r="E48" s="121"/>
      <c r="F48" s="81" t="s">
        <v>1442</v>
      </c>
      <c r="G48" s="121"/>
      <c r="H48" s="122"/>
      <c r="I48" s="75"/>
    </row>
    <row r="49" spans="1:9" x14ac:dyDescent="0.25">
      <c r="B49" s="86"/>
      <c r="C49" s="120"/>
      <c r="D49" s="79"/>
      <c r="E49" s="121"/>
      <c r="F49" s="79"/>
      <c r="G49" s="121"/>
      <c r="H49" s="122"/>
      <c r="I49" s="75"/>
    </row>
    <row r="50" spans="1:9" x14ac:dyDescent="0.25">
      <c r="B50" s="86" t="s">
        <v>1358</v>
      </c>
      <c r="C50" s="120" t="s">
        <v>111</v>
      </c>
      <c r="D50" s="79">
        <v>399003</v>
      </c>
      <c r="E50" s="121"/>
      <c r="F50" s="79"/>
      <c r="G50" s="121"/>
      <c r="H50" s="122"/>
      <c r="I50" s="75"/>
    </row>
    <row r="51" spans="1:9" x14ac:dyDescent="0.25">
      <c r="B51" s="86"/>
      <c r="C51" s="120"/>
      <c r="D51" s="79"/>
      <c r="E51" s="121"/>
      <c r="F51" s="79"/>
      <c r="G51" s="121"/>
      <c r="H51" s="122"/>
      <c r="I51" s="75"/>
    </row>
    <row r="52" spans="1:9" x14ac:dyDescent="0.25">
      <c r="B52" s="192" t="s">
        <v>1364</v>
      </c>
      <c r="C52" s="126" t="s">
        <v>103</v>
      </c>
      <c r="D52" s="79">
        <v>390002</v>
      </c>
      <c r="E52" s="121"/>
      <c r="F52" s="79" t="s">
        <v>1203</v>
      </c>
      <c r="G52" s="121" t="s">
        <v>408</v>
      </c>
      <c r="H52" s="122"/>
      <c r="I52" s="75"/>
    </row>
    <row r="53" spans="1:9" x14ac:dyDescent="0.25">
      <c r="A53" s="83">
        <v>93021</v>
      </c>
      <c r="B53" s="192" t="s">
        <v>1354</v>
      </c>
      <c r="C53" s="126" t="s">
        <v>103</v>
      </c>
      <c r="D53" s="79">
        <v>390002</v>
      </c>
      <c r="E53" s="121"/>
      <c r="F53" s="79" t="s">
        <v>621</v>
      </c>
      <c r="G53" s="121" t="s">
        <v>238</v>
      </c>
      <c r="H53" s="138"/>
      <c r="I53" s="77"/>
    </row>
    <row r="54" spans="1:9" x14ac:dyDescent="0.25">
      <c r="A54" s="83"/>
      <c r="B54" s="79"/>
      <c r="C54" s="126"/>
      <c r="D54" s="79"/>
      <c r="E54" s="121"/>
      <c r="F54" s="79"/>
      <c r="G54" s="121"/>
      <c r="H54" s="122"/>
      <c r="I54" s="75"/>
    </row>
    <row r="55" spans="1:9" x14ac:dyDescent="0.25">
      <c r="A55" s="83">
        <v>93010</v>
      </c>
      <c r="B55" s="192" t="s">
        <v>1363</v>
      </c>
      <c r="C55" s="126">
        <v>9660</v>
      </c>
      <c r="D55" s="79">
        <v>390002</v>
      </c>
      <c r="E55" s="121"/>
      <c r="F55" s="100"/>
      <c r="G55" s="131"/>
      <c r="H55" s="138"/>
      <c r="I55" s="77"/>
    </row>
    <row r="56" spans="1:9" x14ac:dyDescent="0.25">
      <c r="A56" s="83"/>
      <c r="B56" s="86"/>
      <c r="C56" s="126"/>
      <c r="D56" s="79"/>
      <c r="E56" s="121"/>
      <c r="F56" s="79"/>
      <c r="G56" s="121"/>
      <c r="H56" s="138"/>
      <c r="I56" s="77"/>
    </row>
    <row r="57" spans="1:9" x14ac:dyDescent="0.25">
      <c r="A57" s="83">
        <v>70059</v>
      </c>
      <c r="B57" s="81" t="s">
        <v>608</v>
      </c>
      <c r="C57" s="120" t="s">
        <v>96</v>
      </c>
      <c r="D57" s="79">
        <v>390002</v>
      </c>
      <c r="E57" s="121"/>
      <c r="F57" s="79" t="s">
        <v>349</v>
      </c>
      <c r="G57" s="121" t="s">
        <v>362</v>
      </c>
      <c r="H57" s="122"/>
      <c r="I57" s="77"/>
    </row>
    <row r="58" spans="1:9" x14ac:dyDescent="0.25">
      <c r="A58" s="83"/>
      <c r="B58" s="81" t="s">
        <v>607</v>
      </c>
      <c r="C58" s="120" t="s">
        <v>96</v>
      </c>
      <c r="D58" s="79">
        <v>390004</v>
      </c>
      <c r="E58" s="121"/>
      <c r="F58" s="79" t="s">
        <v>349</v>
      </c>
      <c r="G58" s="121" t="s">
        <v>363</v>
      </c>
      <c r="H58" s="122"/>
      <c r="I58" s="77"/>
    </row>
    <row r="59" spans="1:9" x14ac:dyDescent="0.25">
      <c r="A59" s="83"/>
      <c r="B59" s="86"/>
      <c r="C59" s="130"/>
      <c r="D59" s="79"/>
      <c r="E59" s="86"/>
      <c r="F59" s="79"/>
      <c r="G59" s="121"/>
      <c r="H59" s="122"/>
      <c r="I59" s="75"/>
    </row>
    <row r="60" spans="1:9" x14ac:dyDescent="0.25">
      <c r="A60" s="83">
        <v>47903</v>
      </c>
      <c r="B60" s="86" t="s">
        <v>308</v>
      </c>
      <c r="C60" s="120" t="s">
        <v>96</v>
      </c>
      <c r="D60" s="79">
        <v>390004</v>
      </c>
      <c r="E60" s="86"/>
      <c r="F60" s="79" t="s">
        <v>369</v>
      </c>
      <c r="G60" s="121"/>
      <c r="H60" s="122"/>
      <c r="I60" s="75"/>
    </row>
    <row r="61" spans="1:9" x14ac:dyDescent="0.25">
      <c r="A61" s="83"/>
      <c r="B61" s="86"/>
      <c r="C61" s="120"/>
      <c r="D61" s="79"/>
      <c r="E61" s="86"/>
      <c r="F61" s="79"/>
      <c r="G61" s="121"/>
      <c r="H61" s="122"/>
      <c r="I61" s="75"/>
    </row>
    <row r="62" spans="1:9" x14ac:dyDescent="0.25">
      <c r="A62" s="83"/>
      <c r="B62" s="79" t="s">
        <v>388</v>
      </c>
      <c r="C62" s="120" t="s">
        <v>96</v>
      </c>
      <c r="D62" s="79">
        <v>303004</v>
      </c>
      <c r="E62" s="86"/>
      <c r="F62" s="79"/>
      <c r="G62" s="121"/>
      <c r="H62" s="122"/>
      <c r="I62" s="75"/>
    </row>
    <row r="63" spans="1:9" x14ac:dyDescent="0.25">
      <c r="A63" s="83">
        <v>70030</v>
      </c>
      <c r="B63" s="135" t="s">
        <v>389</v>
      </c>
      <c r="C63" s="120" t="s">
        <v>96</v>
      </c>
      <c r="D63" s="79">
        <v>303004</v>
      </c>
      <c r="E63" s="86"/>
      <c r="F63" s="79"/>
      <c r="G63" s="121"/>
      <c r="H63" s="122"/>
      <c r="I63" s="75"/>
    </row>
    <row r="64" spans="1:9" x14ac:dyDescent="0.25">
      <c r="A64" s="83">
        <v>70040</v>
      </c>
      <c r="B64" s="79" t="s">
        <v>390</v>
      </c>
      <c r="C64" s="120" t="s">
        <v>96</v>
      </c>
      <c r="D64" s="79">
        <v>303007</v>
      </c>
      <c r="E64" s="86"/>
      <c r="F64" s="79"/>
      <c r="G64" s="121"/>
      <c r="H64" s="122"/>
      <c r="I64" s="75"/>
    </row>
    <row r="65" spans="1:9" x14ac:dyDescent="0.25">
      <c r="A65" s="83"/>
      <c r="B65" s="79"/>
      <c r="C65" s="120"/>
      <c r="D65" s="79"/>
      <c r="E65" s="86"/>
      <c r="F65" s="79"/>
      <c r="G65" s="121"/>
      <c r="H65" s="122"/>
      <c r="I65" s="75"/>
    </row>
    <row r="66" spans="1:9" x14ac:dyDescent="0.25">
      <c r="A66" s="83">
        <v>70053</v>
      </c>
      <c r="B66" s="86" t="s">
        <v>377</v>
      </c>
      <c r="C66" s="120" t="s">
        <v>96</v>
      </c>
      <c r="D66" s="79">
        <v>390002</v>
      </c>
      <c r="E66" s="121"/>
      <c r="F66" s="79" t="s">
        <v>348</v>
      </c>
      <c r="G66" s="121" t="s">
        <v>362</v>
      </c>
      <c r="H66" s="122"/>
      <c r="I66" s="77"/>
    </row>
    <row r="67" spans="1:9" x14ac:dyDescent="0.25">
      <c r="A67" s="83"/>
      <c r="B67" s="86" t="s">
        <v>378</v>
      </c>
      <c r="C67" s="120" t="s">
        <v>96</v>
      </c>
      <c r="D67" s="79">
        <v>390004</v>
      </c>
      <c r="E67" s="121"/>
      <c r="F67" s="79" t="s">
        <v>348</v>
      </c>
      <c r="G67" s="121" t="s">
        <v>363</v>
      </c>
      <c r="H67" s="122"/>
      <c r="I67" s="77"/>
    </row>
    <row r="68" spans="1:9" x14ac:dyDescent="0.25">
      <c r="A68" s="83"/>
      <c r="B68" s="86"/>
      <c r="C68" s="130"/>
      <c r="D68" s="79"/>
      <c r="E68" s="86"/>
      <c r="F68" s="79"/>
      <c r="G68" s="121"/>
      <c r="H68" s="122"/>
      <c r="I68" s="75"/>
    </row>
    <row r="69" spans="1:9" x14ac:dyDescent="0.25">
      <c r="A69" s="83"/>
      <c r="B69" s="81" t="s">
        <v>376</v>
      </c>
      <c r="C69" s="120" t="s">
        <v>96</v>
      </c>
      <c r="D69" s="79">
        <v>390004</v>
      </c>
      <c r="E69" s="131"/>
      <c r="F69" s="79"/>
      <c r="G69" s="121"/>
      <c r="H69" s="122"/>
      <c r="I69" s="75"/>
    </row>
    <row r="70" spans="1:9" x14ac:dyDescent="0.25">
      <c r="A70" s="83"/>
      <c r="B70" s="79"/>
      <c r="C70" s="120"/>
      <c r="D70" s="79"/>
      <c r="E70" s="86"/>
      <c r="F70" s="79"/>
      <c r="G70" s="121"/>
      <c r="H70" s="122"/>
      <c r="I70" s="75"/>
    </row>
    <row r="71" spans="1:9" x14ac:dyDescent="0.25">
      <c r="A71" s="83"/>
      <c r="B71" s="79" t="s">
        <v>1463</v>
      </c>
      <c r="C71" s="120" t="s">
        <v>96</v>
      </c>
      <c r="D71" s="171">
        <v>303004</v>
      </c>
      <c r="E71" s="223">
        <v>60000</v>
      </c>
      <c r="F71" s="197"/>
      <c r="G71" s="196"/>
      <c r="H71" s="122"/>
      <c r="I71" s="75"/>
    </row>
    <row r="72" spans="1:9" x14ac:dyDescent="0.25">
      <c r="A72" s="83"/>
      <c r="B72" s="135" t="s">
        <v>1285</v>
      </c>
      <c r="C72" s="120" t="s">
        <v>96</v>
      </c>
      <c r="D72" s="79">
        <v>303003</v>
      </c>
      <c r="E72" s="86">
        <v>70021</v>
      </c>
      <c r="F72" s="79"/>
      <c r="G72" s="121"/>
      <c r="H72" s="122"/>
      <c r="I72" s="75"/>
    </row>
    <row r="73" spans="1:9" x14ac:dyDescent="0.25">
      <c r="A73" s="83"/>
      <c r="B73" s="224" t="s">
        <v>1365</v>
      </c>
      <c r="C73" s="120" t="s">
        <v>96</v>
      </c>
      <c r="D73" s="79">
        <v>303003</v>
      </c>
      <c r="E73" s="86">
        <v>70022</v>
      </c>
      <c r="F73" s="79"/>
      <c r="G73" s="121"/>
      <c r="H73" s="122"/>
      <c r="I73" s="75"/>
    </row>
    <row r="74" spans="1:9" x14ac:dyDescent="0.25">
      <c r="A74" s="83"/>
      <c r="B74" s="135" t="s">
        <v>1288</v>
      </c>
      <c r="C74" s="120" t="s">
        <v>96</v>
      </c>
      <c r="D74" s="79">
        <v>303003</v>
      </c>
      <c r="E74" s="86">
        <v>70023</v>
      </c>
      <c r="F74" s="79"/>
      <c r="G74" s="121"/>
      <c r="H74" s="122"/>
      <c r="I74" s="75"/>
    </row>
    <row r="75" spans="1:9" x14ac:dyDescent="0.25">
      <c r="A75" s="83"/>
      <c r="B75" s="224" t="s">
        <v>1366</v>
      </c>
      <c r="C75" s="120" t="s">
        <v>96</v>
      </c>
      <c r="D75" s="79">
        <v>303003</v>
      </c>
      <c r="E75" s="86">
        <v>70024</v>
      </c>
      <c r="F75" s="79"/>
      <c r="G75" s="121"/>
      <c r="H75" s="122"/>
      <c r="I75" s="75"/>
    </row>
    <row r="76" spans="1:9" x14ac:dyDescent="0.25">
      <c r="A76" s="83"/>
      <c r="B76" s="224" t="s">
        <v>1431</v>
      </c>
      <c r="C76" s="120" t="s">
        <v>96</v>
      </c>
      <c r="D76" s="79">
        <v>305004</v>
      </c>
      <c r="E76" s="86">
        <v>70022</v>
      </c>
      <c r="F76" s="79"/>
      <c r="G76" s="121"/>
      <c r="H76" s="122"/>
      <c r="I76" s="75"/>
    </row>
    <row r="77" spans="1:9" x14ac:dyDescent="0.25">
      <c r="A77" s="83"/>
      <c r="B77" s="79"/>
      <c r="C77" s="120"/>
      <c r="D77" s="79"/>
      <c r="E77" s="86"/>
      <c r="F77" s="79"/>
      <c r="G77" s="121"/>
      <c r="H77" s="122"/>
      <c r="I77" s="75"/>
    </row>
    <row r="78" spans="1:9" x14ac:dyDescent="0.25">
      <c r="A78" s="83"/>
      <c r="B78" s="79" t="s">
        <v>1460</v>
      </c>
      <c r="C78" s="120" t="s">
        <v>96</v>
      </c>
      <c r="D78" s="79">
        <v>390002</v>
      </c>
      <c r="E78" s="86"/>
      <c r="F78" s="81" t="s">
        <v>1443</v>
      </c>
      <c r="G78" s="121"/>
      <c r="H78" s="122"/>
      <c r="I78" s="75"/>
    </row>
    <row r="79" spans="1:9" x14ac:dyDescent="0.25">
      <c r="A79" s="83"/>
      <c r="B79" s="79"/>
      <c r="C79" s="120"/>
      <c r="D79" s="79"/>
      <c r="E79" s="86"/>
      <c r="F79" s="81"/>
      <c r="G79" s="121"/>
      <c r="H79" s="122"/>
      <c r="I79" s="75"/>
    </row>
    <row r="80" spans="1:9" x14ac:dyDescent="0.25">
      <c r="A80" s="83"/>
      <c r="B80" s="79"/>
      <c r="C80" s="120"/>
      <c r="D80" s="79"/>
      <c r="E80" s="86"/>
      <c r="F80" s="79"/>
      <c r="G80" s="121"/>
      <c r="H80" s="122"/>
      <c r="I80" s="75"/>
    </row>
    <row r="81" spans="1:9" x14ac:dyDescent="0.25">
      <c r="A81" s="83">
        <v>70050</v>
      </c>
      <c r="B81" s="86" t="s">
        <v>406</v>
      </c>
      <c r="C81" s="120" t="s">
        <v>96</v>
      </c>
      <c r="D81" s="79">
        <v>390002</v>
      </c>
      <c r="E81" s="131"/>
      <c r="F81" s="79" t="s">
        <v>232</v>
      </c>
      <c r="G81" s="121" t="s">
        <v>362</v>
      </c>
      <c r="H81" s="122"/>
      <c r="I81" s="77"/>
    </row>
    <row r="82" spans="1:9" x14ac:dyDescent="0.25">
      <c r="A82" s="83">
        <v>96000</v>
      </c>
      <c r="B82" s="86" t="s">
        <v>236</v>
      </c>
      <c r="C82" s="134" t="s">
        <v>99</v>
      </c>
      <c r="D82" s="79">
        <v>390002</v>
      </c>
      <c r="E82" s="121"/>
      <c r="F82" s="79" t="s">
        <v>232</v>
      </c>
      <c r="G82" s="121" t="s">
        <v>362</v>
      </c>
      <c r="H82" s="122"/>
      <c r="I82" s="77"/>
    </row>
    <row r="83" spans="1:9" x14ac:dyDescent="0.25">
      <c r="A83" s="83"/>
      <c r="C83" s="74"/>
      <c r="D83" s="74"/>
      <c r="G83" s="74"/>
      <c r="H83" s="122"/>
      <c r="I83" s="75"/>
    </row>
    <row r="84" spans="1:9" x14ac:dyDescent="0.25">
      <c r="A84" s="98">
        <v>70084</v>
      </c>
      <c r="B84" s="86" t="s">
        <v>1456</v>
      </c>
      <c r="C84" s="126" t="s">
        <v>109</v>
      </c>
      <c r="D84" s="81">
        <v>560046</v>
      </c>
      <c r="E84" s="139" t="s">
        <v>131</v>
      </c>
      <c r="F84" s="79"/>
      <c r="G84" s="139" t="s">
        <v>134</v>
      </c>
      <c r="H84" s="140"/>
      <c r="I84" s="75"/>
    </row>
    <row r="85" spans="1:9" x14ac:dyDescent="0.25">
      <c r="B85" s="99" t="s">
        <v>1450</v>
      </c>
      <c r="C85" s="126" t="s">
        <v>109</v>
      </c>
      <c r="D85" s="81">
        <v>560046</v>
      </c>
      <c r="E85" s="139" t="s">
        <v>131</v>
      </c>
      <c r="F85" s="79"/>
      <c r="G85" s="139"/>
    </row>
    <row r="86" spans="1:9" x14ac:dyDescent="0.25">
      <c r="A86" s="83">
        <v>70080</v>
      </c>
      <c r="B86" s="86" t="s">
        <v>1449</v>
      </c>
      <c r="C86" s="126" t="s">
        <v>109</v>
      </c>
      <c r="D86" s="81">
        <v>560047</v>
      </c>
      <c r="E86" s="139" t="s">
        <v>131</v>
      </c>
      <c r="F86" s="79"/>
      <c r="G86" s="139"/>
      <c r="H86" s="122"/>
      <c r="I86" s="75"/>
    </row>
    <row r="87" spans="1:9" x14ac:dyDescent="0.25">
      <c r="A87" s="83"/>
      <c r="B87" s="86" t="s">
        <v>1464</v>
      </c>
      <c r="C87" s="126" t="s">
        <v>109</v>
      </c>
      <c r="D87" s="81">
        <v>560047</v>
      </c>
      <c r="E87" s="139" t="s">
        <v>131</v>
      </c>
      <c r="F87" s="79"/>
      <c r="G87" s="139" t="s">
        <v>361</v>
      </c>
      <c r="H87" s="122"/>
      <c r="I87" s="75"/>
    </row>
    <row r="88" spans="1:9" x14ac:dyDescent="0.25">
      <c r="A88" s="83">
        <v>70086</v>
      </c>
      <c r="B88" s="79" t="s">
        <v>1448</v>
      </c>
      <c r="C88" s="123" t="s">
        <v>109</v>
      </c>
      <c r="D88" s="79">
        <v>560035</v>
      </c>
      <c r="E88" s="121">
        <v>70086</v>
      </c>
      <c r="F88" s="79"/>
      <c r="G88" s="121"/>
      <c r="H88" s="122"/>
      <c r="I88" s="75"/>
    </row>
    <row r="89" spans="1:9" x14ac:dyDescent="0.25">
      <c r="A89" s="83"/>
      <c r="B89" s="86"/>
      <c r="C89" s="134"/>
      <c r="D89" s="79"/>
      <c r="E89" s="121"/>
      <c r="F89" s="79"/>
      <c r="G89" s="121"/>
      <c r="H89" s="129"/>
      <c r="I89" s="75"/>
    </row>
    <row r="90" spans="1:9" x14ac:dyDescent="0.25">
      <c r="A90" s="83">
        <v>70060</v>
      </c>
      <c r="B90" s="79" t="s">
        <v>375</v>
      </c>
      <c r="C90" s="120" t="s">
        <v>96</v>
      </c>
      <c r="D90" s="79">
        <v>305004</v>
      </c>
      <c r="E90" s="86"/>
      <c r="F90" s="79"/>
      <c r="G90" s="121"/>
      <c r="H90" s="122"/>
      <c r="I90" s="75"/>
    </row>
    <row r="91" spans="1:9" x14ac:dyDescent="0.25">
      <c r="A91" s="83"/>
      <c r="B91" s="86"/>
      <c r="C91" s="130"/>
      <c r="D91" s="79"/>
      <c r="E91" s="86"/>
      <c r="F91" s="79"/>
      <c r="G91" s="121"/>
      <c r="H91" s="122"/>
      <c r="I91" s="75"/>
    </row>
    <row r="92" spans="1:9" x14ac:dyDescent="0.25">
      <c r="A92" s="83">
        <v>71007</v>
      </c>
      <c r="B92" s="171" t="s">
        <v>1342</v>
      </c>
      <c r="C92" s="120" t="s">
        <v>96</v>
      </c>
      <c r="D92" s="79">
        <v>390002</v>
      </c>
      <c r="E92" s="121"/>
      <c r="F92" s="79" t="s">
        <v>138</v>
      </c>
      <c r="G92" s="121" t="s">
        <v>362</v>
      </c>
      <c r="H92" s="122"/>
      <c r="I92" s="77"/>
    </row>
    <row r="93" spans="1:9" x14ac:dyDescent="0.25">
      <c r="A93" s="83"/>
      <c r="B93" s="86"/>
      <c r="C93" s="120"/>
      <c r="D93" s="79"/>
      <c r="E93" s="121"/>
      <c r="F93" s="79"/>
      <c r="G93" s="121"/>
      <c r="H93" s="122"/>
      <c r="I93" s="75"/>
    </row>
    <row r="94" spans="1:9" x14ac:dyDescent="0.25">
      <c r="A94" s="83">
        <v>70074</v>
      </c>
      <c r="B94" s="86" t="s">
        <v>760</v>
      </c>
      <c r="C94" s="126" t="s">
        <v>97</v>
      </c>
      <c r="D94" s="79">
        <v>390004</v>
      </c>
      <c r="E94" s="121"/>
      <c r="F94" s="79" t="s">
        <v>229</v>
      </c>
      <c r="G94" s="121" t="s">
        <v>363</v>
      </c>
      <c r="H94" s="86"/>
      <c r="I94" s="77"/>
    </row>
    <row r="95" spans="1:9" ht="13.5" customHeight="1" x14ac:dyDescent="0.25">
      <c r="A95" s="83">
        <v>70072</v>
      </c>
      <c r="B95" s="124" t="s">
        <v>392</v>
      </c>
      <c r="C95" s="126" t="s">
        <v>97</v>
      </c>
      <c r="D95" s="79">
        <v>390002</v>
      </c>
      <c r="E95" s="86"/>
      <c r="F95" s="79" t="s">
        <v>229</v>
      </c>
      <c r="G95" s="121" t="s">
        <v>362</v>
      </c>
      <c r="H95" s="86"/>
      <c r="I95" s="77"/>
    </row>
    <row r="96" spans="1:9" ht="13.5" customHeight="1" x14ac:dyDescent="0.25">
      <c r="A96" s="83"/>
      <c r="B96" s="124" t="s">
        <v>1246</v>
      </c>
      <c r="C96" s="126" t="s">
        <v>97</v>
      </c>
      <c r="D96" s="79">
        <v>390004</v>
      </c>
      <c r="E96" s="121"/>
      <c r="F96" s="79" t="s">
        <v>229</v>
      </c>
      <c r="G96" s="121" t="s">
        <v>361</v>
      </c>
      <c r="H96" s="86"/>
      <c r="I96" s="77"/>
    </row>
    <row r="97" spans="1:9" ht="13.5" customHeight="1" x14ac:dyDescent="0.25">
      <c r="A97" s="83"/>
      <c r="H97" s="86"/>
      <c r="I97" s="77"/>
    </row>
    <row r="98" spans="1:9" ht="15" customHeight="1" x14ac:dyDescent="0.25">
      <c r="A98" s="83">
        <v>48018</v>
      </c>
      <c r="B98" s="86" t="s">
        <v>391</v>
      </c>
      <c r="C98" s="120" t="s">
        <v>96</v>
      </c>
      <c r="D98" s="79">
        <v>390002</v>
      </c>
      <c r="E98" s="86"/>
      <c r="F98" s="79" t="s">
        <v>226</v>
      </c>
      <c r="G98" s="131"/>
      <c r="H98" s="86"/>
      <c r="I98" s="77"/>
    </row>
    <row r="99" spans="1:9" x14ac:dyDescent="0.25">
      <c r="A99" s="83"/>
      <c r="B99" s="86"/>
      <c r="C99" s="120"/>
      <c r="D99" s="79"/>
      <c r="E99" s="121"/>
      <c r="F99" s="79"/>
      <c r="G99" s="121"/>
      <c r="H99" s="122"/>
      <c r="I99" s="75"/>
    </row>
    <row r="100" spans="1:9" x14ac:dyDescent="0.25">
      <c r="A100" s="83">
        <v>70057</v>
      </c>
      <c r="B100" s="86" t="s">
        <v>636</v>
      </c>
      <c r="C100" s="120" t="s">
        <v>96</v>
      </c>
      <c r="D100" s="79">
        <v>390004</v>
      </c>
      <c r="E100" s="121"/>
      <c r="F100" s="79" t="s">
        <v>359</v>
      </c>
      <c r="G100" s="121"/>
      <c r="H100" s="122"/>
      <c r="I100" s="77"/>
    </row>
    <row r="101" spans="1:9" x14ac:dyDescent="0.25">
      <c r="A101" s="83"/>
      <c r="B101" s="86" t="s">
        <v>1247</v>
      </c>
      <c r="C101" s="120" t="s">
        <v>109</v>
      </c>
      <c r="D101" s="79">
        <v>303003</v>
      </c>
      <c r="E101" s="121"/>
      <c r="F101" s="79" t="s">
        <v>359</v>
      </c>
      <c r="G101" s="121" t="s">
        <v>361</v>
      </c>
      <c r="H101" s="122"/>
      <c r="I101" s="77"/>
    </row>
    <row r="102" spans="1:9" x14ac:dyDescent="0.25">
      <c r="A102" s="83"/>
      <c r="B102" s="86" t="s">
        <v>1248</v>
      </c>
      <c r="C102" s="126" t="s">
        <v>97</v>
      </c>
      <c r="D102" s="79">
        <v>390004</v>
      </c>
      <c r="E102" s="121"/>
      <c r="F102" s="79" t="s">
        <v>359</v>
      </c>
      <c r="G102" s="121" t="s">
        <v>361</v>
      </c>
      <c r="H102" s="122"/>
      <c r="I102" s="77"/>
    </row>
    <row r="103" spans="1:9" x14ac:dyDescent="0.25">
      <c r="A103" s="83"/>
      <c r="B103" s="86" t="s">
        <v>1249</v>
      </c>
      <c r="C103" s="120" t="s">
        <v>96</v>
      </c>
      <c r="D103" s="79">
        <v>390004</v>
      </c>
      <c r="E103" s="121"/>
      <c r="F103" s="79" t="s">
        <v>359</v>
      </c>
      <c r="G103" s="121" t="s">
        <v>361</v>
      </c>
      <c r="H103" s="122"/>
      <c r="I103" s="77"/>
    </row>
    <row r="104" spans="1:9" x14ac:dyDescent="0.25">
      <c r="A104" s="83"/>
      <c r="B104" s="86"/>
      <c r="C104" s="120"/>
      <c r="D104" s="79"/>
      <c r="E104" s="121"/>
      <c r="F104" s="79"/>
      <c r="G104" s="121"/>
      <c r="H104" s="122"/>
      <c r="I104" s="77"/>
    </row>
    <row r="105" spans="1:9" x14ac:dyDescent="0.25">
      <c r="A105" s="83"/>
      <c r="B105" s="86" t="s">
        <v>1333</v>
      </c>
      <c r="C105" s="120" t="s">
        <v>96</v>
      </c>
      <c r="D105" s="79">
        <v>390004</v>
      </c>
      <c r="E105" s="121"/>
      <c r="F105" s="81" t="s">
        <v>1334</v>
      </c>
      <c r="G105" s="121"/>
      <c r="H105" s="122"/>
      <c r="I105" s="77"/>
    </row>
    <row r="106" spans="1:9" ht="13.5" customHeight="1" x14ac:dyDescent="0.25">
      <c r="A106" s="83"/>
      <c r="C106" s="74"/>
      <c r="D106" s="74"/>
      <c r="H106" s="122"/>
      <c r="I106" s="77"/>
    </row>
    <row r="107" spans="1:9" ht="13.5" customHeight="1" x14ac:dyDescent="0.25">
      <c r="A107" s="83">
        <v>70077</v>
      </c>
      <c r="B107" s="124" t="s">
        <v>1339</v>
      </c>
      <c r="C107" s="120" t="s">
        <v>96</v>
      </c>
      <c r="D107" s="79">
        <v>390002</v>
      </c>
      <c r="E107" s="131"/>
      <c r="F107" s="79" t="s">
        <v>231</v>
      </c>
      <c r="G107" s="121" t="s">
        <v>362</v>
      </c>
      <c r="H107" s="122"/>
      <c r="I107" s="77"/>
    </row>
    <row r="108" spans="1:9" ht="13.5" customHeight="1" x14ac:dyDescent="0.25">
      <c r="A108" s="83">
        <v>99007</v>
      </c>
      <c r="B108" s="81" t="s">
        <v>693</v>
      </c>
      <c r="C108" s="134" t="s">
        <v>100</v>
      </c>
      <c r="D108" s="79">
        <v>390002</v>
      </c>
      <c r="E108" s="86"/>
      <c r="F108" s="79" t="s">
        <v>231</v>
      </c>
      <c r="G108" s="121" t="s">
        <v>362</v>
      </c>
      <c r="H108" s="122"/>
      <c r="I108" s="77"/>
    </row>
    <row r="109" spans="1:9" x14ac:dyDescent="0.25">
      <c r="A109" s="83">
        <v>99002</v>
      </c>
      <c r="B109" s="86" t="s">
        <v>386</v>
      </c>
      <c r="C109" s="126" t="s">
        <v>100</v>
      </c>
      <c r="D109" s="79">
        <v>390004</v>
      </c>
      <c r="E109" s="86"/>
      <c r="F109" s="79" t="s">
        <v>231</v>
      </c>
      <c r="G109" s="121" t="s">
        <v>363</v>
      </c>
      <c r="H109" s="122"/>
      <c r="I109" s="77"/>
    </row>
    <row r="110" spans="1:9" x14ac:dyDescent="0.25">
      <c r="A110" s="83">
        <v>99003</v>
      </c>
      <c r="B110" s="86" t="s">
        <v>387</v>
      </c>
      <c r="C110" s="126" t="s">
        <v>100</v>
      </c>
      <c r="D110" s="79">
        <v>390004</v>
      </c>
      <c r="E110" s="86"/>
      <c r="F110" s="79" t="s">
        <v>231</v>
      </c>
      <c r="G110" s="121" t="s">
        <v>361</v>
      </c>
      <c r="H110" s="122"/>
      <c r="I110" s="75"/>
    </row>
    <row r="111" spans="1:9" ht="15" customHeight="1" x14ac:dyDescent="0.25">
      <c r="A111" s="98"/>
      <c r="B111" s="133"/>
      <c r="C111" s="132"/>
      <c r="D111" s="100"/>
      <c r="E111" s="131"/>
      <c r="F111" s="100"/>
      <c r="G111" s="131"/>
      <c r="H111" s="122"/>
      <c r="I111" s="75"/>
    </row>
    <row r="112" spans="1:9" ht="15" customHeight="1" x14ac:dyDescent="0.25">
      <c r="A112" s="98"/>
      <c r="B112" s="86" t="s">
        <v>1461</v>
      </c>
      <c r="C112" s="126">
        <v>1000</v>
      </c>
      <c r="D112" s="79">
        <v>390002</v>
      </c>
      <c r="E112" s="121"/>
      <c r="F112" s="81" t="s">
        <v>1462</v>
      </c>
      <c r="G112" s="121"/>
      <c r="H112" s="122"/>
      <c r="I112" s="75"/>
    </row>
    <row r="113" spans="1:9" x14ac:dyDescent="0.25">
      <c r="A113" s="83"/>
      <c r="B113" s="86"/>
      <c r="C113" s="130"/>
      <c r="D113" s="79"/>
      <c r="E113" s="86"/>
      <c r="F113" s="79"/>
      <c r="G113" s="121"/>
      <c r="H113" s="122"/>
      <c r="I113" s="75"/>
    </row>
    <row r="114" spans="1:9" x14ac:dyDescent="0.25">
      <c r="A114" s="83"/>
      <c r="B114" s="141" t="s">
        <v>425</v>
      </c>
      <c r="C114" s="130"/>
      <c r="D114" s="79"/>
      <c r="E114" s="86"/>
      <c r="F114" s="79"/>
      <c r="G114" s="121"/>
      <c r="H114" s="122"/>
      <c r="I114" s="75"/>
    </row>
    <row r="115" spans="1:9" x14ac:dyDescent="0.25">
      <c r="A115" s="83">
        <v>70055</v>
      </c>
      <c r="B115" s="79" t="s">
        <v>1253</v>
      </c>
      <c r="C115" s="120" t="s">
        <v>96</v>
      </c>
      <c r="D115" s="79">
        <v>303003</v>
      </c>
      <c r="E115" s="86"/>
      <c r="F115" s="79" t="s">
        <v>241</v>
      </c>
      <c r="G115" s="121" t="s">
        <v>361</v>
      </c>
      <c r="H115" s="122"/>
      <c r="I115" s="75"/>
    </row>
    <row r="116" spans="1:9" hidden="1" x14ac:dyDescent="0.25">
      <c r="A116" s="98">
        <v>46967</v>
      </c>
      <c r="B116" s="100" t="s">
        <v>93</v>
      </c>
      <c r="C116" s="132" t="s">
        <v>109</v>
      </c>
      <c r="D116" s="100">
        <v>560046</v>
      </c>
      <c r="E116" s="131"/>
      <c r="F116" s="100" t="s">
        <v>356</v>
      </c>
      <c r="G116" s="131"/>
      <c r="H116" s="122"/>
      <c r="I116" s="75"/>
    </row>
    <row r="117" spans="1:9" x14ac:dyDescent="0.25">
      <c r="A117" s="83">
        <v>70055</v>
      </c>
      <c r="B117" s="79" t="s">
        <v>1255</v>
      </c>
      <c r="C117" s="126">
        <v>2140</v>
      </c>
      <c r="D117" s="79">
        <v>303003</v>
      </c>
      <c r="E117" s="86"/>
      <c r="F117" s="79" t="s">
        <v>241</v>
      </c>
      <c r="G117" s="121" t="s">
        <v>361</v>
      </c>
      <c r="H117" s="122"/>
      <c r="I117" s="77"/>
    </row>
    <row r="118" spans="1:9" x14ac:dyDescent="0.25">
      <c r="A118" s="83">
        <v>70055</v>
      </c>
      <c r="B118" s="79" t="s">
        <v>1254</v>
      </c>
      <c r="C118" s="126">
        <v>9035</v>
      </c>
      <c r="D118" s="79">
        <v>390004</v>
      </c>
      <c r="E118" s="121"/>
      <c r="F118" s="79" t="s">
        <v>241</v>
      </c>
      <c r="G118" s="121" t="s">
        <v>361</v>
      </c>
      <c r="H118" s="122"/>
      <c r="I118" s="77"/>
    </row>
    <row r="119" spans="1:9" x14ac:dyDescent="0.25">
      <c r="A119" s="83">
        <v>48038</v>
      </c>
      <c r="B119" s="79" t="s">
        <v>119</v>
      </c>
      <c r="C119" s="126" t="s">
        <v>109</v>
      </c>
      <c r="D119" s="79">
        <v>390004</v>
      </c>
      <c r="E119" s="121"/>
      <c r="F119" s="79" t="s">
        <v>222</v>
      </c>
      <c r="G119" s="121" t="s">
        <v>361</v>
      </c>
      <c r="H119" s="122"/>
      <c r="I119" s="77"/>
    </row>
    <row r="120" spans="1:9" x14ac:dyDescent="0.25">
      <c r="A120" s="83">
        <v>48034</v>
      </c>
      <c r="B120" s="79" t="s">
        <v>694</v>
      </c>
      <c r="C120" s="126" t="s">
        <v>109</v>
      </c>
      <c r="D120" s="79">
        <v>390004</v>
      </c>
      <c r="E120" s="121"/>
      <c r="F120" s="79" t="s">
        <v>220</v>
      </c>
      <c r="G120" s="121" t="s">
        <v>361</v>
      </c>
      <c r="H120" s="122"/>
      <c r="I120" s="77"/>
    </row>
    <row r="121" spans="1:9" ht="13.5" customHeight="1" x14ac:dyDescent="0.25">
      <c r="A121" s="83"/>
      <c r="B121" s="79" t="s">
        <v>1250</v>
      </c>
      <c r="C121" s="126">
        <v>1000</v>
      </c>
      <c r="D121" s="79">
        <v>303003</v>
      </c>
      <c r="E121" s="121"/>
      <c r="F121" s="79" t="s">
        <v>243</v>
      </c>
      <c r="G121" s="121" t="s">
        <v>361</v>
      </c>
      <c r="H121" s="122"/>
      <c r="I121" s="77"/>
    </row>
    <row r="122" spans="1:9" ht="13.5" customHeight="1" x14ac:dyDescent="0.25">
      <c r="A122" s="83"/>
      <c r="B122" s="79" t="s">
        <v>1251</v>
      </c>
      <c r="C122" s="126">
        <v>2140</v>
      </c>
      <c r="D122" s="79">
        <v>303003</v>
      </c>
      <c r="E122" s="121"/>
      <c r="F122" s="79" t="s">
        <v>243</v>
      </c>
      <c r="G122" s="121" t="s">
        <v>361</v>
      </c>
      <c r="H122" s="122"/>
      <c r="I122" s="77"/>
    </row>
    <row r="123" spans="1:9" x14ac:dyDescent="0.25">
      <c r="A123" s="83"/>
      <c r="B123" s="79" t="s">
        <v>1252</v>
      </c>
      <c r="C123" s="134" t="s">
        <v>97</v>
      </c>
      <c r="D123" s="79">
        <v>390004</v>
      </c>
      <c r="E123" s="121"/>
      <c r="F123" s="79" t="s">
        <v>243</v>
      </c>
      <c r="G123" s="121" t="s">
        <v>361</v>
      </c>
      <c r="H123" s="122"/>
      <c r="I123" s="75"/>
    </row>
    <row r="124" spans="1:9" x14ac:dyDescent="0.25">
      <c r="A124" s="83">
        <v>48050</v>
      </c>
      <c r="B124" s="79" t="s">
        <v>92</v>
      </c>
      <c r="C124" s="126" t="s">
        <v>109</v>
      </c>
      <c r="D124" s="79">
        <v>390004</v>
      </c>
      <c r="E124" s="121"/>
      <c r="F124" s="79" t="s">
        <v>351</v>
      </c>
      <c r="G124" s="121"/>
      <c r="H124" s="122"/>
      <c r="I124" s="75"/>
    </row>
    <row r="125" spans="1:9" x14ac:dyDescent="0.25">
      <c r="A125" s="83"/>
      <c r="B125" s="79" t="s">
        <v>849</v>
      </c>
      <c r="C125" s="134" t="s">
        <v>1396</v>
      </c>
      <c r="D125" s="79">
        <v>303003</v>
      </c>
      <c r="E125" s="121"/>
      <c r="F125" s="79" t="s">
        <v>848</v>
      </c>
      <c r="G125" s="121" t="s">
        <v>361</v>
      </c>
      <c r="H125" s="211"/>
      <c r="I125" s="75"/>
    </row>
    <row r="126" spans="1:9" x14ac:dyDescent="0.25">
      <c r="A126" s="83"/>
      <c r="B126" s="79" t="s">
        <v>1413</v>
      </c>
      <c r="C126" s="134" t="s">
        <v>96</v>
      </c>
      <c r="D126" s="79">
        <v>303003</v>
      </c>
      <c r="E126" s="121"/>
      <c r="F126" s="79" t="s">
        <v>860</v>
      </c>
      <c r="G126" s="121" t="s">
        <v>361</v>
      </c>
      <c r="H126" s="211"/>
      <c r="I126" s="75"/>
    </row>
    <row r="127" spans="1:9" x14ac:dyDescent="0.25">
      <c r="A127" s="83"/>
      <c r="B127" s="79" t="s">
        <v>1394</v>
      </c>
      <c r="C127" s="134" t="s">
        <v>1396</v>
      </c>
      <c r="D127" s="79">
        <v>303003</v>
      </c>
      <c r="E127" s="121"/>
      <c r="F127" s="79" t="s">
        <v>865</v>
      </c>
      <c r="G127" s="121" t="s">
        <v>361</v>
      </c>
      <c r="H127" s="122"/>
      <c r="I127" s="75"/>
    </row>
    <row r="128" spans="1:9" x14ac:dyDescent="0.25">
      <c r="A128" s="83"/>
      <c r="B128" s="79" t="s">
        <v>1395</v>
      </c>
      <c r="C128" s="134" t="s">
        <v>1396</v>
      </c>
      <c r="D128" s="79">
        <v>303003</v>
      </c>
      <c r="E128" s="121"/>
      <c r="F128" s="79" t="s">
        <v>866</v>
      </c>
      <c r="G128" s="121" t="s">
        <v>361</v>
      </c>
      <c r="H128" s="122"/>
      <c r="I128" s="75"/>
    </row>
    <row r="129" spans="1:11" x14ac:dyDescent="0.25">
      <c r="A129" s="83"/>
      <c r="B129" s="79" t="s">
        <v>1256</v>
      </c>
      <c r="C129" s="120" t="s">
        <v>96</v>
      </c>
      <c r="D129" s="79">
        <v>303003</v>
      </c>
      <c r="E129" s="86"/>
      <c r="F129" s="79" t="s">
        <v>242</v>
      </c>
      <c r="G129" s="121" t="s">
        <v>361</v>
      </c>
      <c r="H129" s="122"/>
      <c r="I129" s="75"/>
    </row>
    <row r="130" spans="1:11" x14ac:dyDescent="0.25">
      <c r="A130" s="83"/>
      <c r="B130" s="79" t="s">
        <v>1341</v>
      </c>
      <c r="C130" s="126">
        <v>2140</v>
      </c>
      <c r="D130" s="79">
        <v>303003</v>
      </c>
      <c r="E130" s="86"/>
      <c r="F130" s="79" t="s">
        <v>242</v>
      </c>
      <c r="G130" s="121" t="s">
        <v>361</v>
      </c>
      <c r="H130" s="122"/>
      <c r="I130" s="75"/>
    </row>
    <row r="131" spans="1:11" x14ac:dyDescent="0.25">
      <c r="A131" s="83"/>
      <c r="B131" s="79" t="s">
        <v>1258</v>
      </c>
      <c r="C131" s="134" t="s">
        <v>97</v>
      </c>
      <c r="D131" s="79">
        <v>390004</v>
      </c>
      <c r="E131" s="121"/>
      <c r="F131" s="79" t="s">
        <v>242</v>
      </c>
      <c r="G131" s="121" t="s">
        <v>361</v>
      </c>
      <c r="H131" s="122"/>
      <c r="I131" s="75"/>
    </row>
    <row r="132" spans="1:11" x14ac:dyDescent="0.25">
      <c r="A132" s="83">
        <v>48047</v>
      </c>
      <c r="B132" s="79" t="s">
        <v>645</v>
      </c>
      <c r="C132" s="126">
        <v>2140</v>
      </c>
      <c r="D132" s="79">
        <v>390004</v>
      </c>
      <c r="E132" s="121"/>
      <c r="F132" s="79" t="s">
        <v>646</v>
      </c>
      <c r="G132" s="121" t="s">
        <v>361</v>
      </c>
      <c r="H132" s="122"/>
      <c r="I132" s="75"/>
    </row>
    <row r="133" spans="1:11" x14ac:dyDescent="0.25">
      <c r="A133" s="83"/>
      <c r="B133" s="79"/>
      <c r="C133" s="126"/>
      <c r="D133" s="79"/>
      <c r="E133" s="121"/>
      <c r="F133" s="79"/>
      <c r="G133" s="121"/>
      <c r="H133" s="122"/>
      <c r="I133" s="75"/>
    </row>
    <row r="134" spans="1:11" x14ac:dyDescent="0.25">
      <c r="A134" s="83"/>
      <c r="B134" s="86"/>
      <c r="C134" s="130"/>
      <c r="D134" s="79"/>
      <c r="E134" s="121"/>
      <c r="F134" s="79"/>
      <c r="G134" s="121"/>
      <c r="H134" s="137"/>
      <c r="I134" s="75"/>
      <c r="J134" s="77"/>
      <c r="K134" s="73"/>
    </row>
    <row r="135" spans="1:11" ht="17.399999999999999" x14ac:dyDescent="0.3">
      <c r="A135" s="83"/>
      <c r="B135" s="142" t="s">
        <v>393</v>
      </c>
      <c r="C135" s="123"/>
      <c r="D135" s="79"/>
      <c r="E135" s="121"/>
      <c r="F135" s="79"/>
      <c r="G135" s="121"/>
      <c r="H135" s="137"/>
      <c r="I135" s="75"/>
      <c r="J135" s="77"/>
      <c r="K135" s="73"/>
    </row>
    <row r="136" spans="1:11" ht="17.399999999999999" x14ac:dyDescent="0.3">
      <c r="A136" s="83"/>
      <c r="B136" s="142"/>
      <c r="C136" s="123"/>
      <c r="D136" s="79"/>
      <c r="E136" s="121"/>
      <c r="F136" s="79"/>
      <c r="G136" s="121"/>
      <c r="H136" s="137"/>
      <c r="I136" s="75"/>
      <c r="J136" s="77"/>
      <c r="K136" s="165"/>
    </row>
    <row r="137" spans="1:11" ht="15.6" x14ac:dyDescent="0.3">
      <c r="A137" s="83"/>
      <c r="B137" s="143" t="s">
        <v>1360</v>
      </c>
      <c r="C137" s="127"/>
      <c r="D137" s="79"/>
      <c r="E137" s="79"/>
      <c r="F137" s="144"/>
      <c r="G137" s="121"/>
      <c r="H137" s="145"/>
      <c r="I137" s="76"/>
    </row>
    <row r="138" spans="1:11" ht="15" customHeight="1" x14ac:dyDescent="0.25">
      <c r="A138" s="83"/>
      <c r="B138" s="146" t="s">
        <v>629</v>
      </c>
      <c r="C138" s="135">
        <v>10000</v>
      </c>
      <c r="D138" s="79">
        <v>390004</v>
      </c>
      <c r="E138" s="79"/>
      <c r="F138" s="144" t="s">
        <v>627</v>
      </c>
      <c r="G138" s="121"/>
      <c r="H138" s="212">
        <v>44469</v>
      </c>
      <c r="I138" s="101"/>
    </row>
    <row r="139" spans="1:11" ht="15" customHeight="1" x14ac:dyDescent="0.25">
      <c r="A139" s="83"/>
      <c r="B139" s="146" t="s">
        <v>630</v>
      </c>
      <c r="C139" s="135">
        <v>10000</v>
      </c>
      <c r="D139" s="79">
        <v>390004</v>
      </c>
      <c r="E139" s="121"/>
      <c r="F139" s="144" t="s">
        <v>627</v>
      </c>
      <c r="G139" s="121" t="s">
        <v>566</v>
      </c>
      <c r="H139" s="212">
        <v>44469</v>
      </c>
      <c r="I139" s="75"/>
    </row>
    <row r="140" spans="1:11" ht="15" customHeight="1" x14ac:dyDescent="0.25">
      <c r="A140" s="83"/>
      <c r="B140" s="146" t="s">
        <v>1391</v>
      </c>
      <c r="C140" s="135">
        <v>10000</v>
      </c>
      <c r="D140" s="79">
        <v>390004</v>
      </c>
      <c r="E140" s="121"/>
      <c r="F140" s="193" t="s">
        <v>1393</v>
      </c>
      <c r="G140" s="121"/>
      <c r="H140" s="212">
        <v>44834</v>
      </c>
      <c r="I140" s="75"/>
    </row>
    <row r="141" spans="1:11" ht="15" customHeight="1" x14ac:dyDescent="0.25">
      <c r="A141" s="83"/>
      <c r="B141" s="146" t="s">
        <v>1392</v>
      </c>
      <c r="C141" s="135">
        <v>10000</v>
      </c>
      <c r="D141" s="79">
        <v>390004</v>
      </c>
      <c r="E141" s="121"/>
      <c r="F141" s="193" t="s">
        <v>1393</v>
      </c>
      <c r="G141" s="121" t="s">
        <v>566</v>
      </c>
      <c r="H141" s="212">
        <v>44834</v>
      </c>
      <c r="I141" s="75"/>
    </row>
    <row r="142" spans="1:11" ht="15" customHeight="1" x14ac:dyDescent="0.25">
      <c r="A142" s="83"/>
      <c r="B142" s="283" t="s">
        <v>1470</v>
      </c>
      <c r="C142" s="296">
        <v>10000</v>
      </c>
      <c r="D142" s="262">
        <v>390004</v>
      </c>
      <c r="E142" s="263"/>
      <c r="F142" s="297" t="s">
        <v>1472</v>
      </c>
      <c r="G142" s="263"/>
      <c r="H142" s="298"/>
      <c r="I142" s="75"/>
    </row>
    <row r="143" spans="1:11" ht="15" customHeight="1" x14ac:dyDescent="0.25">
      <c r="A143" s="83"/>
      <c r="B143" s="283" t="s">
        <v>1471</v>
      </c>
      <c r="C143" s="296">
        <v>10000</v>
      </c>
      <c r="D143" s="262">
        <v>390004</v>
      </c>
      <c r="E143" s="263"/>
      <c r="F143" s="297" t="s">
        <v>1472</v>
      </c>
      <c r="G143" s="263" t="s">
        <v>566</v>
      </c>
      <c r="H143" s="298"/>
      <c r="I143" s="75"/>
    </row>
    <row r="144" spans="1:11" ht="15" customHeight="1" x14ac:dyDescent="0.3">
      <c r="A144" s="83"/>
      <c r="B144" s="142"/>
      <c r="C144" s="123"/>
      <c r="D144" s="79"/>
      <c r="E144" s="121"/>
      <c r="F144" s="144"/>
      <c r="G144" s="121"/>
      <c r="H144" s="137"/>
      <c r="I144" s="75"/>
    </row>
    <row r="145" spans="1:9" ht="15" customHeight="1" x14ac:dyDescent="0.3">
      <c r="A145" s="83"/>
      <c r="B145" s="143" t="s">
        <v>1361</v>
      </c>
      <c r="C145" s="123"/>
      <c r="D145" s="79"/>
      <c r="E145" s="121"/>
      <c r="F145" s="79"/>
      <c r="G145" s="121"/>
      <c r="H145" s="137"/>
      <c r="I145" s="75"/>
    </row>
    <row r="146" spans="1:9" ht="13.5" customHeight="1" x14ac:dyDescent="0.25">
      <c r="A146" s="83"/>
      <c r="B146" s="74" t="s">
        <v>1384</v>
      </c>
      <c r="C146" s="238" t="s">
        <v>240</v>
      </c>
      <c r="D146" s="116">
        <v>390002</v>
      </c>
      <c r="F146" s="239" t="s">
        <v>1383</v>
      </c>
      <c r="H146" s="240">
        <v>44196</v>
      </c>
      <c r="I146" s="77"/>
    </row>
    <row r="147" spans="1:9" ht="13.5" customHeight="1" x14ac:dyDescent="0.25">
      <c r="A147" s="83"/>
      <c r="B147" s="246" t="s">
        <v>1481</v>
      </c>
      <c r="C147" s="293" t="s">
        <v>240</v>
      </c>
      <c r="D147" s="269">
        <v>390002</v>
      </c>
      <c r="E147" s="265"/>
      <c r="F147" s="295" t="s">
        <v>1482</v>
      </c>
      <c r="G147" s="267"/>
      <c r="H147" s="266">
        <v>44834</v>
      </c>
      <c r="I147" s="77"/>
    </row>
    <row r="148" spans="1:9" ht="10.5" customHeight="1" x14ac:dyDescent="0.3">
      <c r="A148" s="83"/>
      <c r="B148" s="142"/>
      <c r="C148" s="123"/>
      <c r="D148" s="79"/>
      <c r="E148" s="121"/>
      <c r="F148" s="79"/>
      <c r="G148" s="121"/>
      <c r="H148" s="137"/>
      <c r="I148" s="75"/>
    </row>
    <row r="149" spans="1:9" ht="15" customHeight="1" x14ac:dyDescent="0.3">
      <c r="A149" s="83"/>
      <c r="B149" s="143" t="s">
        <v>1362</v>
      </c>
      <c r="C149" s="135"/>
      <c r="D149" s="79"/>
      <c r="E149" s="79"/>
      <c r="F149" s="144"/>
      <c r="G149" s="121"/>
      <c r="H149" s="147"/>
      <c r="I149" s="101"/>
    </row>
    <row r="150" spans="1:9" x14ac:dyDescent="0.25">
      <c r="A150" s="83">
        <v>7101601</v>
      </c>
      <c r="B150" s="171" t="s">
        <v>1264</v>
      </c>
      <c r="C150" s="80" t="s">
        <v>95</v>
      </c>
      <c r="D150" s="79">
        <v>390002</v>
      </c>
      <c r="E150" s="86"/>
      <c r="F150" s="79" t="s">
        <v>195</v>
      </c>
      <c r="G150" s="121" t="s">
        <v>362</v>
      </c>
      <c r="H150" s="284">
        <v>44469</v>
      </c>
      <c r="I150" s="75"/>
    </row>
    <row r="151" spans="1:9" x14ac:dyDescent="0.25">
      <c r="A151" s="83">
        <v>7101607</v>
      </c>
      <c r="B151" s="79" t="s">
        <v>122</v>
      </c>
      <c r="C151" s="80" t="s">
        <v>95</v>
      </c>
      <c r="D151" s="79">
        <v>390002</v>
      </c>
      <c r="E151" s="86"/>
      <c r="F151" s="79" t="s">
        <v>196</v>
      </c>
      <c r="G151" s="121"/>
      <c r="H151" s="284">
        <v>44469</v>
      </c>
      <c r="I151" s="75"/>
    </row>
    <row r="152" spans="1:9" x14ac:dyDescent="0.25">
      <c r="A152" s="83">
        <v>7101608</v>
      </c>
      <c r="B152" s="79" t="s">
        <v>105</v>
      </c>
      <c r="C152" s="80" t="s">
        <v>95</v>
      </c>
      <c r="D152" s="79">
        <v>390002</v>
      </c>
      <c r="E152" s="86"/>
      <c r="F152" s="79" t="s">
        <v>197</v>
      </c>
      <c r="G152" s="121"/>
      <c r="H152" s="284">
        <v>44469</v>
      </c>
      <c r="I152" s="75"/>
    </row>
    <row r="153" spans="1:9" x14ac:dyDescent="0.25">
      <c r="A153" s="83"/>
      <c r="B153" s="79" t="s">
        <v>1236</v>
      </c>
      <c r="C153" s="80" t="s">
        <v>95</v>
      </c>
      <c r="D153" s="79">
        <v>390002</v>
      </c>
      <c r="E153" s="86"/>
      <c r="F153" s="81" t="s">
        <v>1237</v>
      </c>
      <c r="G153" s="121"/>
      <c r="H153" s="284">
        <v>44469</v>
      </c>
      <c r="I153" s="75"/>
    </row>
    <row r="154" spans="1:9" ht="15" hidden="1" customHeight="1" x14ac:dyDescent="0.25">
      <c r="A154" s="83">
        <v>5101701</v>
      </c>
      <c r="B154" s="100" t="s">
        <v>233</v>
      </c>
      <c r="C154" s="148"/>
      <c r="D154" s="100"/>
      <c r="E154" s="133"/>
      <c r="F154" s="100" t="s">
        <v>430</v>
      </c>
      <c r="G154" s="121"/>
      <c r="H154" s="270"/>
      <c r="I154" s="75"/>
    </row>
    <row r="155" spans="1:9" ht="12.75" customHeight="1" x14ac:dyDescent="0.25">
      <c r="A155" s="83"/>
      <c r="B155" s="79" t="s">
        <v>1371</v>
      </c>
      <c r="C155" s="80" t="s">
        <v>95</v>
      </c>
      <c r="D155" s="79">
        <v>390002</v>
      </c>
      <c r="E155" s="121"/>
      <c r="F155" s="81" t="s">
        <v>430</v>
      </c>
      <c r="G155" s="121" t="s">
        <v>362</v>
      </c>
      <c r="H155" s="285">
        <v>44469</v>
      </c>
      <c r="I155" s="75"/>
    </row>
    <row r="156" spans="1:9" ht="12.75" customHeight="1" x14ac:dyDescent="0.25">
      <c r="A156" s="83"/>
      <c r="B156" s="79" t="s">
        <v>1372</v>
      </c>
      <c r="C156" s="80" t="s">
        <v>95</v>
      </c>
      <c r="D156" s="79">
        <v>390004</v>
      </c>
      <c r="E156" s="121"/>
      <c r="F156" s="81" t="s">
        <v>430</v>
      </c>
      <c r="G156" s="121" t="s">
        <v>363</v>
      </c>
      <c r="H156" s="285">
        <v>44469</v>
      </c>
      <c r="I156" s="75"/>
    </row>
    <row r="157" spans="1:9" ht="12.75" customHeight="1" x14ac:dyDescent="0.25">
      <c r="A157" s="83"/>
      <c r="B157" s="79" t="s">
        <v>1453</v>
      </c>
      <c r="C157" s="80" t="s">
        <v>95</v>
      </c>
      <c r="D157" s="79">
        <v>390002</v>
      </c>
      <c r="E157" s="121"/>
      <c r="F157" s="81" t="s">
        <v>897</v>
      </c>
      <c r="G157" s="121"/>
      <c r="H157" s="285">
        <v>44469</v>
      </c>
      <c r="I157" s="75"/>
    </row>
    <row r="158" spans="1:9" ht="12.75" customHeight="1" x14ac:dyDescent="0.25">
      <c r="A158" s="83"/>
      <c r="B158" s="79"/>
      <c r="C158" s="80"/>
      <c r="D158" s="79"/>
      <c r="E158" s="121"/>
      <c r="F158" s="81"/>
      <c r="G158" s="121"/>
      <c r="H158" s="226"/>
      <c r="I158" s="75"/>
    </row>
    <row r="159" spans="1:9" ht="15.6" x14ac:dyDescent="0.3">
      <c r="A159" s="83"/>
      <c r="B159" s="213" t="s">
        <v>1343</v>
      </c>
      <c r="C159" s="135"/>
      <c r="D159" s="79"/>
      <c r="E159" s="79"/>
      <c r="F159" s="144"/>
      <c r="G159" s="121"/>
      <c r="H159" s="122"/>
      <c r="I159" s="102"/>
    </row>
    <row r="160" spans="1:9" x14ac:dyDescent="0.25">
      <c r="A160" s="83">
        <v>7701601</v>
      </c>
      <c r="B160" s="146" t="s">
        <v>126</v>
      </c>
      <c r="C160" s="127" t="s">
        <v>240</v>
      </c>
      <c r="D160" s="79">
        <v>390002</v>
      </c>
      <c r="E160" s="79"/>
      <c r="F160" s="144" t="s">
        <v>163</v>
      </c>
      <c r="G160" s="121"/>
      <c r="H160" s="278">
        <v>44469</v>
      </c>
      <c r="I160" s="76"/>
    </row>
    <row r="161" spans="1:11" x14ac:dyDescent="0.25">
      <c r="A161" s="83">
        <v>7701603</v>
      </c>
      <c r="B161" s="146" t="s">
        <v>1340</v>
      </c>
      <c r="C161" s="127">
        <v>10000</v>
      </c>
      <c r="D161" s="79">
        <v>390002</v>
      </c>
      <c r="E161" s="79"/>
      <c r="F161" s="144" t="s">
        <v>165</v>
      </c>
      <c r="G161" s="121"/>
      <c r="H161" s="278">
        <v>44469</v>
      </c>
      <c r="I161" s="76"/>
    </row>
    <row r="162" spans="1:11" x14ac:dyDescent="0.25">
      <c r="B162" s="122" t="s">
        <v>633</v>
      </c>
      <c r="C162" s="135">
        <v>10000</v>
      </c>
      <c r="D162" s="79">
        <v>390002</v>
      </c>
      <c r="E162" s="79"/>
      <c r="F162" s="122" t="s">
        <v>632</v>
      </c>
      <c r="G162" s="121" t="s">
        <v>362</v>
      </c>
      <c r="H162" s="278">
        <v>44469</v>
      </c>
      <c r="I162" s="76"/>
    </row>
    <row r="163" spans="1:11" x14ac:dyDescent="0.25">
      <c r="A163" s="83"/>
      <c r="B163" s="122" t="s">
        <v>1259</v>
      </c>
      <c r="C163" s="135">
        <v>10000</v>
      </c>
      <c r="D163" s="79">
        <v>390002</v>
      </c>
      <c r="E163" s="79"/>
      <c r="F163" s="122" t="s">
        <v>632</v>
      </c>
      <c r="G163" s="121" t="s">
        <v>1260</v>
      </c>
      <c r="H163" s="278">
        <v>44469</v>
      </c>
      <c r="I163" s="76"/>
    </row>
    <row r="164" spans="1:11" x14ac:dyDescent="0.25">
      <c r="A164" s="83">
        <v>48051</v>
      </c>
      <c r="B164" s="122" t="s">
        <v>1427</v>
      </c>
      <c r="C164" s="135">
        <v>10000</v>
      </c>
      <c r="D164" s="79">
        <v>390002</v>
      </c>
      <c r="F164" s="239" t="s">
        <v>1430</v>
      </c>
      <c r="G164" s="77" t="s">
        <v>362</v>
      </c>
      <c r="H164" s="240">
        <v>44834</v>
      </c>
    </row>
    <row r="165" spans="1:11" x14ac:dyDescent="0.25">
      <c r="A165" s="83"/>
      <c r="B165" s="122" t="s">
        <v>1428</v>
      </c>
      <c r="C165" s="135">
        <v>10000</v>
      </c>
      <c r="D165" s="79">
        <v>390004</v>
      </c>
      <c r="E165" s="86"/>
      <c r="F165" s="239" t="s">
        <v>1430</v>
      </c>
      <c r="G165" s="121" t="s">
        <v>363</v>
      </c>
      <c r="H165" s="240">
        <v>44834</v>
      </c>
      <c r="I165" s="75" t="s">
        <v>438</v>
      </c>
    </row>
    <row r="166" spans="1:11" x14ac:dyDescent="0.25">
      <c r="A166" s="83"/>
      <c r="B166" s="122" t="s">
        <v>1429</v>
      </c>
      <c r="C166" s="135">
        <v>10000</v>
      </c>
      <c r="D166" s="79">
        <v>390002</v>
      </c>
      <c r="E166" s="79"/>
      <c r="F166" s="239" t="s">
        <v>1430</v>
      </c>
      <c r="G166" s="121" t="s">
        <v>1260</v>
      </c>
      <c r="H166" s="240">
        <v>44834</v>
      </c>
      <c r="I166" s="75"/>
    </row>
    <row r="167" spans="1:11" x14ac:dyDescent="0.25">
      <c r="A167" s="83"/>
      <c r="B167" s="86"/>
      <c r="C167" s="130"/>
      <c r="D167" s="79"/>
      <c r="E167" s="86"/>
      <c r="F167" s="79"/>
      <c r="G167" s="121"/>
      <c r="H167" s="122"/>
      <c r="I167" s="75"/>
    </row>
    <row r="168" spans="1:11" ht="15.6" x14ac:dyDescent="0.3">
      <c r="A168" s="83"/>
      <c r="B168" s="213" t="s">
        <v>1344</v>
      </c>
      <c r="C168" s="127"/>
      <c r="D168" s="79"/>
      <c r="E168" s="121"/>
      <c r="F168" s="79"/>
      <c r="G168" s="121"/>
      <c r="H168" s="122"/>
      <c r="I168" s="103"/>
    </row>
    <row r="169" spans="1:11" x14ac:dyDescent="0.25">
      <c r="A169" s="83">
        <v>60059</v>
      </c>
      <c r="B169" s="79" t="s">
        <v>400</v>
      </c>
      <c r="C169" s="151">
        <v>10000</v>
      </c>
      <c r="D169" s="100">
        <v>390002</v>
      </c>
      <c r="E169" s="133"/>
      <c r="F169" s="100" t="s">
        <v>214</v>
      </c>
      <c r="G169" s="131" t="s">
        <v>362</v>
      </c>
      <c r="H169" s="280">
        <v>44104</v>
      </c>
      <c r="I169" s="75"/>
    </row>
    <row r="170" spans="1:11" x14ac:dyDescent="0.25">
      <c r="A170" s="83"/>
      <c r="B170" s="79" t="s">
        <v>782</v>
      </c>
      <c r="C170" s="174">
        <v>10000</v>
      </c>
      <c r="D170" s="79">
        <v>390002</v>
      </c>
      <c r="E170" s="122"/>
      <c r="F170" s="122" t="s">
        <v>635</v>
      </c>
      <c r="G170" s="121" t="s">
        <v>362</v>
      </c>
      <c r="H170" s="211">
        <v>44469</v>
      </c>
      <c r="I170" s="75"/>
    </row>
    <row r="171" spans="1:11" x14ac:dyDescent="0.25">
      <c r="A171" s="83"/>
      <c r="B171" s="79" t="s">
        <v>783</v>
      </c>
      <c r="C171" s="174" t="s">
        <v>395</v>
      </c>
      <c r="D171" s="79">
        <v>390004</v>
      </c>
      <c r="E171" s="122"/>
      <c r="F171" s="122" t="s">
        <v>635</v>
      </c>
      <c r="G171" s="121" t="s">
        <v>363</v>
      </c>
      <c r="H171" s="211">
        <v>44469</v>
      </c>
      <c r="I171" s="77" t="s">
        <v>439</v>
      </c>
      <c r="J171" s="73"/>
      <c r="K171" s="73"/>
    </row>
    <row r="172" spans="1:11" x14ac:dyDescent="0.25">
      <c r="A172" s="83"/>
      <c r="B172" s="74" t="s">
        <v>1368</v>
      </c>
      <c r="C172" s="238" t="s">
        <v>240</v>
      </c>
      <c r="D172" s="116">
        <v>390002</v>
      </c>
      <c r="F172" s="239" t="s">
        <v>1369</v>
      </c>
      <c r="G172" s="75" t="s">
        <v>362</v>
      </c>
      <c r="H172" s="240">
        <v>44469</v>
      </c>
      <c r="J172" s="73"/>
      <c r="K172" s="73"/>
    </row>
    <row r="173" spans="1:11" x14ac:dyDescent="0.25">
      <c r="A173" s="83"/>
      <c r="B173" s="74" t="s">
        <v>1370</v>
      </c>
      <c r="C173" s="261" t="s">
        <v>395</v>
      </c>
      <c r="D173" s="116">
        <v>390004</v>
      </c>
      <c r="F173" s="239" t="s">
        <v>1369</v>
      </c>
      <c r="G173" s="75" t="s">
        <v>363</v>
      </c>
      <c r="H173" s="240">
        <v>44469</v>
      </c>
      <c r="I173" s="75" t="s">
        <v>439</v>
      </c>
      <c r="J173" s="73"/>
      <c r="K173" s="73"/>
    </row>
    <row r="174" spans="1:11" x14ac:dyDescent="0.25">
      <c r="A174" s="83"/>
      <c r="B174" s="74" t="s">
        <v>1439</v>
      </c>
      <c r="C174" s="238" t="s">
        <v>240</v>
      </c>
      <c r="D174" s="116">
        <v>390002</v>
      </c>
      <c r="F174" s="239" t="s">
        <v>1441</v>
      </c>
      <c r="G174" s="75" t="s">
        <v>362</v>
      </c>
      <c r="H174" s="240">
        <v>45199</v>
      </c>
      <c r="I174" s="75"/>
      <c r="J174" s="73"/>
      <c r="K174" s="73"/>
    </row>
    <row r="175" spans="1:11" x14ac:dyDescent="0.25">
      <c r="A175" s="83"/>
      <c r="B175" s="74" t="s">
        <v>1440</v>
      </c>
      <c r="C175" s="261" t="s">
        <v>395</v>
      </c>
      <c r="D175" s="116">
        <v>390004</v>
      </c>
      <c r="F175" s="239" t="s">
        <v>1441</v>
      </c>
      <c r="G175" s="75" t="s">
        <v>363</v>
      </c>
      <c r="H175" s="240">
        <v>45199</v>
      </c>
      <c r="I175" s="77" t="s">
        <v>439</v>
      </c>
      <c r="J175" s="73"/>
      <c r="K175" s="73"/>
    </row>
    <row r="176" spans="1:11" x14ac:dyDescent="0.25">
      <c r="A176" s="83"/>
      <c r="B176" s="246" t="s">
        <v>1465</v>
      </c>
      <c r="C176" s="293" t="s">
        <v>240</v>
      </c>
      <c r="D176" s="269">
        <v>390002</v>
      </c>
      <c r="E176" s="265"/>
      <c r="F176" s="294" t="s">
        <v>1467</v>
      </c>
      <c r="G176" s="267" t="s">
        <v>362</v>
      </c>
      <c r="H176" s="266">
        <v>45565</v>
      </c>
      <c r="I176" s="264"/>
      <c r="J176" s="73"/>
      <c r="K176" s="73"/>
    </row>
    <row r="177" spans="1:11" x14ac:dyDescent="0.25">
      <c r="A177" s="83"/>
      <c r="B177" s="246" t="s">
        <v>1466</v>
      </c>
      <c r="C177" s="268" t="s">
        <v>395</v>
      </c>
      <c r="D177" s="269">
        <v>390004</v>
      </c>
      <c r="E177" s="265"/>
      <c r="F177" s="294" t="s">
        <v>1467</v>
      </c>
      <c r="G177" s="267" t="s">
        <v>363</v>
      </c>
      <c r="H177" s="266">
        <v>45565</v>
      </c>
      <c r="I177" s="264" t="s">
        <v>439</v>
      </c>
      <c r="J177" s="73"/>
      <c r="K177" s="73"/>
    </row>
    <row r="178" spans="1:11" x14ac:dyDescent="0.25">
      <c r="A178" s="83"/>
      <c r="B178" s="79"/>
      <c r="C178" s="130"/>
      <c r="D178" s="79"/>
      <c r="E178" s="121"/>
      <c r="F178" s="79"/>
      <c r="G178" s="121"/>
      <c r="H178" s="86"/>
      <c r="I178" s="78"/>
      <c r="J178" s="73"/>
      <c r="K178" s="73"/>
    </row>
    <row r="179" spans="1:11" ht="15.6" x14ac:dyDescent="0.3">
      <c r="A179" s="83"/>
      <c r="B179" s="213" t="s">
        <v>1345</v>
      </c>
      <c r="C179" s="135"/>
      <c r="D179" s="79"/>
      <c r="E179" s="121"/>
      <c r="F179" s="79"/>
      <c r="G179" s="121"/>
      <c r="H179" s="122"/>
      <c r="I179" s="77"/>
      <c r="J179" s="105"/>
      <c r="K179" s="105"/>
    </row>
    <row r="180" spans="1:11" x14ac:dyDescent="0.25">
      <c r="A180" s="83">
        <v>47919</v>
      </c>
      <c r="B180" s="79" t="s">
        <v>536</v>
      </c>
      <c r="C180" s="135">
        <v>10000</v>
      </c>
      <c r="D180" s="79">
        <v>390002</v>
      </c>
      <c r="E180" s="121"/>
      <c r="F180" s="79" t="s">
        <v>210</v>
      </c>
      <c r="G180" s="121"/>
      <c r="H180" s="211">
        <v>44408</v>
      </c>
      <c r="I180" s="77"/>
      <c r="J180" s="77"/>
      <c r="K180" s="73"/>
    </row>
    <row r="181" spans="1:11" x14ac:dyDescent="0.25">
      <c r="A181" s="83"/>
      <c r="B181" s="79" t="s">
        <v>758</v>
      </c>
      <c r="C181" s="135">
        <v>10000</v>
      </c>
      <c r="D181" s="79">
        <v>390002</v>
      </c>
      <c r="E181" s="121"/>
      <c r="F181" s="79" t="s">
        <v>759</v>
      </c>
      <c r="G181" s="121"/>
      <c r="H181" s="211">
        <v>44408</v>
      </c>
      <c r="I181" s="77"/>
      <c r="J181" s="77"/>
      <c r="K181" s="73"/>
    </row>
    <row r="182" spans="1:11" x14ac:dyDescent="0.25">
      <c r="A182" s="83"/>
      <c r="B182" s="74" t="s">
        <v>1376</v>
      </c>
      <c r="C182" s="238" t="s">
        <v>240</v>
      </c>
      <c r="D182" s="116">
        <v>390002</v>
      </c>
      <c r="F182" s="239" t="s">
        <v>1377</v>
      </c>
      <c r="H182" s="240">
        <v>44408</v>
      </c>
      <c r="I182" s="77"/>
      <c r="J182" s="77"/>
      <c r="K182" s="73"/>
    </row>
    <row r="183" spans="1:11" x14ac:dyDescent="0.25">
      <c r="A183" s="83"/>
      <c r="B183" s="262" t="s">
        <v>1476</v>
      </c>
      <c r="C183" s="293" t="s">
        <v>240</v>
      </c>
      <c r="D183" s="269">
        <v>390002</v>
      </c>
      <c r="E183" s="265"/>
      <c r="F183" s="271" t="s">
        <v>1477</v>
      </c>
      <c r="G183" s="267"/>
      <c r="H183" s="266">
        <v>44773</v>
      </c>
      <c r="I183" s="77"/>
      <c r="J183" s="77"/>
      <c r="K183" s="73"/>
    </row>
    <row r="184" spans="1:11" x14ac:dyDescent="0.25">
      <c r="A184" s="83"/>
      <c r="C184" s="238"/>
      <c r="F184" s="239"/>
      <c r="H184" s="240"/>
      <c r="I184" s="77"/>
      <c r="J184" s="77"/>
      <c r="K184" s="73"/>
    </row>
    <row r="185" spans="1:11" x14ac:dyDescent="0.25">
      <c r="A185" s="83"/>
      <c r="B185" s="86"/>
      <c r="C185" s="130"/>
      <c r="D185" s="79"/>
      <c r="E185" s="121"/>
      <c r="F185" s="79"/>
      <c r="G185" s="121"/>
      <c r="H185" s="86"/>
      <c r="I185" s="78"/>
      <c r="J185" s="73"/>
      <c r="K185" s="167"/>
    </row>
    <row r="186" spans="1:11" ht="15.6" x14ac:dyDescent="0.3">
      <c r="A186" s="83"/>
      <c r="B186" s="213" t="s">
        <v>1346</v>
      </c>
      <c r="C186" s="80"/>
      <c r="D186" s="79"/>
      <c r="E186" s="121"/>
      <c r="F186" s="79"/>
      <c r="G186" s="121"/>
      <c r="H186" s="122"/>
      <c r="I186" s="75"/>
      <c r="J186" s="73"/>
      <c r="K186" s="167"/>
    </row>
    <row r="187" spans="1:11" x14ac:dyDescent="0.25">
      <c r="A187" s="83"/>
      <c r="B187" s="79" t="s">
        <v>1338</v>
      </c>
      <c r="C187" s="135">
        <v>10000</v>
      </c>
      <c r="D187" s="79">
        <v>390002</v>
      </c>
      <c r="E187" s="121"/>
      <c r="F187" s="79" t="s">
        <v>650</v>
      </c>
      <c r="G187" s="121" t="s">
        <v>362</v>
      </c>
      <c r="H187" s="211">
        <v>44469</v>
      </c>
      <c r="I187" s="75"/>
      <c r="J187" s="169"/>
      <c r="K187" s="170"/>
    </row>
    <row r="188" spans="1:11" x14ac:dyDescent="0.25">
      <c r="A188" s="83"/>
      <c r="B188" s="79" t="s">
        <v>648</v>
      </c>
      <c r="C188" s="135">
        <v>10000</v>
      </c>
      <c r="D188" s="79">
        <v>390004</v>
      </c>
      <c r="E188" s="121"/>
      <c r="F188" s="79" t="s">
        <v>650</v>
      </c>
      <c r="G188" s="121" t="s">
        <v>363</v>
      </c>
      <c r="H188" s="211">
        <v>44469</v>
      </c>
      <c r="I188" s="75"/>
      <c r="J188" s="169"/>
      <c r="K188" s="170"/>
    </row>
    <row r="189" spans="1:11" x14ac:dyDescent="0.25">
      <c r="A189" s="83"/>
      <c r="B189" s="74" t="s">
        <v>1378</v>
      </c>
      <c r="C189" s="238" t="s">
        <v>240</v>
      </c>
      <c r="D189" s="116">
        <v>390002</v>
      </c>
      <c r="F189" s="239" t="s">
        <v>1379</v>
      </c>
      <c r="G189" s="75" t="s">
        <v>362</v>
      </c>
      <c r="H189" s="240">
        <v>44834</v>
      </c>
      <c r="I189" s="75"/>
      <c r="J189" s="169"/>
      <c r="K189" s="170"/>
    </row>
    <row r="190" spans="1:11" x14ac:dyDescent="0.25">
      <c r="A190" s="83"/>
      <c r="B190" s="74" t="s">
        <v>1380</v>
      </c>
      <c r="C190" s="238" t="s">
        <v>240</v>
      </c>
      <c r="D190" s="116">
        <v>390004</v>
      </c>
      <c r="F190" s="239" t="s">
        <v>1379</v>
      </c>
      <c r="G190" s="75" t="s">
        <v>363</v>
      </c>
      <c r="H190" s="240">
        <v>44834</v>
      </c>
      <c r="I190" s="75"/>
      <c r="J190" s="169"/>
      <c r="K190" s="170"/>
    </row>
    <row r="191" spans="1:11" x14ac:dyDescent="0.25">
      <c r="A191" s="83"/>
      <c r="B191" s="246" t="s">
        <v>1478</v>
      </c>
      <c r="C191" s="293" t="s">
        <v>240</v>
      </c>
      <c r="D191" s="269">
        <v>390002</v>
      </c>
      <c r="E191" s="265"/>
      <c r="F191" s="271" t="s">
        <v>1480</v>
      </c>
      <c r="G191" s="267" t="s">
        <v>362</v>
      </c>
      <c r="H191" s="266">
        <v>45199</v>
      </c>
      <c r="I191" s="75"/>
      <c r="J191" s="169"/>
      <c r="K191" s="170"/>
    </row>
    <row r="192" spans="1:11" x14ac:dyDescent="0.25">
      <c r="A192" s="83"/>
      <c r="B192" s="246" t="s">
        <v>1479</v>
      </c>
      <c r="C192" s="293" t="s">
        <v>240</v>
      </c>
      <c r="D192" s="269">
        <v>390004</v>
      </c>
      <c r="E192" s="265"/>
      <c r="F192" s="271" t="s">
        <v>1480</v>
      </c>
      <c r="G192" s="267" t="s">
        <v>363</v>
      </c>
      <c r="H192" s="266">
        <v>45199</v>
      </c>
      <c r="I192" s="75"/>
      <c r="J192" s="169"/>
      <c r="K192" s="170"/>
    </row>
    <row r="193" spans="1:11" x14ac:dyDescent="0.25">
      <c r="A193" s="83"/>
      <c r="B193" s="79"/>
      <c r="C193" s="135"/>
      <c r="D193" s="79"/>
      <c r="E193" s="121"/>
      <c r="F193" s="79"/>
      <c r="G193" s="121"/>
      <c r="H193" s="211"/>
      <c r="I193" s="75"/>
      <c r="J193" s="76"/>
      <c r="K193" s="168"/>
    </row>
    <row r="194" spans="1:11" ht="15.6" x14ac:dyDescent="0.3">
      <c r="A194" s="83"/>
      <c r="B194" s="213" t="s">
        <v>1347</v>
      </c>
      <c r="C194" s="123"/>
      <c r="D194" s="79"/>
      <c r="E194" s="121"/>
      <c r="F194" s="144"/>
      <c r="G194" s="121"/>
      <c r="H194" s="137"/>
      <c r="I194" s="75"/>
      <c r="J194" s="170"/>
      <c r="K194" s="169"/>
    </row>
    <row r="195" spans="1:11" x14ac:dyDescent="0.25">
      <c r="A195" s="83">
        <v>5651701</v>
      </c>
      <c r="B195" s="150" t="s">
        <v>123</v>
      </c>
      <c r="C195" s="135">
        <v>10000</v>
      </c>
      <c r="D195" s="79">
        <v>390002</v>
      </c>
      <c r="E195" s="79"/>
      <c r="F195" s="144" t="s">
        <v>155</v>
      </c>
      <c r="G195" s="121"/>
      <c r="H195" s="211">
        <v>44377</v>
      </c>
      <c r="I195" s="119"/>
    </row>
    <row r="196" spans="1:11" x14ac:dyDescent="0.25">
      <c r="A196" s="83">
        <v>5651703</v>
      </c>
      <c r="B196" s="150" t="s">
        <v>695</v>
      </c>
      <c r="C196" s="135" t="s">
        <v>395</v>
      </c>
      <c r="D196" s="79">
        <v>390002</v>
      </c>
      <c r="E196" s="79"/>
      <c r="F196" s="144" t="s">
        <v>157</v>
      </c>
      <c r="G196" s="121"/>
      <c r="H196" s="211">
        <v>44377</v>
      </c>
      <c r="I196" s="77" t="s">
        <v>439</v>
      </c>
    </row>
    <row r="197" spans="1:11" x14ac:dyDescent="0.25">
      <c r="A197" s="83"/>
      <c r="B197" s="150" t="s">
        <v>756</v>
      </c>
      <c r="C197" s="135">
        <v>10000</v>
      </c>
      <c r="D197" s="79">
        <v>390002</v>
      </c>
      <c r="E197" s="79"/>
      <c r="F197" s="144" t="s">
        <v>757</v>
      </c>
      <c r="G197" s="121" t="s">
        <v>362</v>
      </c>
      <c r="H197" s="211">
        <v>44377</v>
      </c>
      <c r="I197" s="102"/>
    </row>
    <row r="198" spans="1:11" x14ac:dyDescent="0.25">
      <c r="A198" s="83"/>
      <c r="B198" s="150" t="s">
        <v>756</v>
      </c>
      <c r="C198" s="135">
        <v>10000</v>
      </c>
      <c r="D198" s="79">
        <v>390004</v>
      </c>
      <c r="E198" s="79"/>
      <c r="F198" s="144" t="s">
        <v>757</v>
      </c>
      <c r="G198" s="121" t="s">
        <v>363</v>
      </c>
      <c r="H198" s="211">
        <v>44377</v>
      </c>
      <c r="I198" s="102"/>
    </row>
    <row r="199" spans="1:11" x14ac:dyDescent="0.25">
      <c r="A199" s="83"/>
      <c r="B199" s="150" t="s">
        <v>1242</v>
      </c>
      <c r="C199" s="135" t="s">
        <v>395</v>
      </c>
      <c r="D199" s="79">
        <v>390002</v>
      </c>
      <c r="E199" s="79"/>
      <c r="F199" s="193" t="s">
        <v>1239</v>
      </c>
      <c r="G199" s="121"/>
      <c r="H199" s="211">
        <v>44377</v>
      </c>
      <c r="I199" s="77" t="s">
        <v>439</v>
      </c>
    </row>
    <row r="200" spans="1:11" x14ac:dyDescent="0.25">
      <c r="A200" s="83"/>
      <c r="B200" s="150" t="s">
        <v>1243</v>
      </c>
      <c r="C200" s="135" t="s">
        <v>395</v>
      </c>
      <c r="D200" s="79">
        <v>390002</v>
      </c>
      <c r="E200" s="79"/>
      <c r="F200" s="193" t="s">
        <v>1240</v>
      </c>
      <c r="G200" s="121"/>
      <c r="H200" s="211">
        <v>44377</v>
      </c>
      <c r="I200" s="77" t="s">
        <v>439</v>
      </c>
    </row>
    <row r="201" spans="1:11" x14ac:dyDescent="0.25">
      <c r="A201" s="83"/>
      <c r="B201" s="74" t="s">
        <v>1373</v>
      </c>
      <c r="C201" s="238" t="s">
        <v>240</v>
      </c>
      <c r="D201" s="116">
        <v>390002</v>
      </c>
      <c r="F201" s="239" t="s">
        <v>1374</v>
      </c>
      <c r="G201" s="75" t="s">
        <v>362</v>
      </c>
      <c r="H201" s="240">
        <v>44377</v>
      </c>
      <c r="I201" s="102"/>
    </row>
    <row r="202" spans="1:11" x14ac:dyDescent="0.25">
      <c r="A202" s="83"/>
      <c r="B202" s="74" t="s">
        <v>1375</v>
      </c>
      <c r="C202" s="238" t="s">
        <v>240</v>
      </c>
      <c r="D202" s="116">
        <v>390004</v>
      </c>
      <c r="F202" s="239" t="s">
        <v>1374</v>
      </c>
      <c r="G202" s="75" t="s">
        <v>363</v>
      </c>
      <c r="H202" s="240">
        <v>44377</v>
      </c>
      <c r="I202" s="102"/>
    </row>
    <row r="203" spans="1:11" x14ac:dyDescent="0.25">
      <c r="A203" s="83"/>
      <c r="B203" s="146" t="s">
        <v>1437</v>
      </c>
      <c r="C203" s="238" t="s">
        <v>240</v>
      </c>
      <c r="D203" s="116">
        <v>390002</v>
      </c>
      <c r="F203" s="193" t="s">
        <v>1435</v>
      </c>
      <c r="H203" s="240"/>
      <c r="I203" s="102"/>
    </row>
    <row r="204" spans="1:11" x14ac:dyDescent="0.25">
      <c r="A204" s="83"/>
      <c r="B204" s="146" t="s">
        <v>1438</v>
      </c>
      <c r="C204" s="238" t="s">
        <v>240</v>
      </c>
      <c r="D204" s="116">
        <v>390002</v>
      </c>
      <c r="F204" s="193" t="s">
        <v>1436</v>
      </c>
      <c r="H204" s="240"/>
      <c r="I204" s="102"/>
    </row>
    <row r="205" spans="1:11" x14ac:dyDescent="0.25">
      <c r="A205" s="83"/>
      <c r="B205" s="283" t="s">
        <v>1473</v>
      </c>
      <c r="C205" s="293" t="s">
        <v>240</v>
      </c>
      <c r="D205" s="269">
        <v>390002</v>
      </c>
      <c r="E205" s="265"/>
      <c r="F205" s="297" t="s">
        <v>1475</v>
      </c>
      <c r="G205" s="267" t="s">
        <v>362</v>
      </c>
      <c r="H205" s="266">
        <v>44742</v>
      </c>
      <c r="I205" s="102"/>
    </row>
    <row r="206" spans="1:11" x14ac:dyDescent="0.25">
      <c r="A206" s="83"/>
      <c r="B206" s="283" t="s">
        <v>1474</v>
      </c>
      <c r="C206" s="293" t="s">
        <v>240</v>
      </c>
      <c r="D206" s="269">
        <v>390004</v>
      </c>
      <c r="E206" s="265"/>
      <c r="F206" s="297" t="s">
        <v>1475</v>
      </c>
      <c r="G206" s="267" t="s">
        <v>363</v>
      </c>
      <c r="H206" s="266">
        <v>44742</v>
      </c>
      <c r="I206" s="102"/>
    </row>
    <row r="207" spans="1:11" x14ac:dyDescent="0.25">
      <c r="A207" s="83"/>
      <c r="B207" s="146"/>
      <c r="C207" s="238"/>
      <c r="F207" s="193"/>
      <c r="H207" s="240"/>
      <c r="I207" s="102"/>
    </row>
    <row r="208" spans="1:11" x14ac:dyDescent="0.25">
      <c r="A208" s="83"/>
      <c r="B208" s="150"/>
      <c r="C208" s="135"/>
      <c r="D208" s="79"/>
      <c r="E208" s="79"/>
      <c r="F208" s="144"/>
      <c r="G208" s="121"/>
      <c r="H208" s="122"/>
      <c r="I208" s="102"/>
    </row>
    <row r="209" spans="1:11" ht="17.399999999999999" x14ac:dyDescent="0.3">
      <c r="A209" s="83"/>
      <c r="B209" s="142" t="s">
        <v>394</v>
      </c>
      <c r="C209" s="130"/>
      <c r="D209" s="79"/>
      <c r="E209" s="86"/>
      <c r="F209" s="79"/>
      <c r="G209" s="121"/>
      <c r="H209" s="122"/>
      <c r="I209" s="75"/>
    </row>
    <row r="210" spans="1:11" x14ac:dyDescent="0.25">
      <c r="A210" s="83">
        <v>46801</v>
      </c>
      <c r="B210" s="171" t="s">
        <v>1348</v>
      </c>
      <c r="C210" s="135">
        <v>10000</v>
      </c>
      <c r="D210" s="79">
        <v>390002</v>
      </c>
      <c r="E210" s="121"/>
      <c r="F210" s="79" t="s">
        <v>215</v>
      </c>
      <c r="G210" s="121"/>
      <c r="H210" s="211">
        <v>44469</v>
      </c>
      <c r="I210" s="103"/>
    </row>
    <row r="211" spans="1:11" x14ac:dyDescent="0.25">
      <c r="A211" s="200"/>
      <c r="B211" s="171" t="s">
        <v>1351</v>
      </c>
      <c r="C211" s="80" t="s">
        <v>240</v>
      </c>
      <c r="D211" s="79">
        <v>390002</v>
      </c>
      <c r="E211" s="86"/>
      <c r="F211" s="81" t="s">
        <v>780</v>
      </c>
      <c r="G211" s="121"/>
      <c r="H211" s="211">
        <v>44834</v>
      </c>
      <c r="I211" s="77"/>
      <c r="J211" s="73"/>
      <c r="K211" s="73"/>
    </row>
    <row r="212" spans="1:11" x14ac:dyDescent="0.25">
      <c r="A212" s="83"/>
      <c r="B212" s="171" t="s">
        <v>1458</v>
      </c>
      <c r="C212" s="80" t="s">
        <v>240</v>
      </c>
      <c r="D212" s="79">
        <v>390002</v>
      </c>
      <c r="E212" s="86"/>
      <c r="F212" s="81" t="s">
        <v>1459</v>
      </c>
      <c r="G212" s="121"/>
      <c r="H212" s="211">
        <v>45199</v>
      </c>
      <c r="I212" s="77"/>
      <c r="J212" s="73"/>
      <c r="K212" s="73"/>
    </row>
    <row r="213" spans="1:11" x14ac:dyDescent="0.25">
      <c r="A213" s="83"/>
      <c r="B213" s="171" t="s">
        <v>1447</v>
      </c>
      <c r="C213" s="80" t="s">
        <v>240</v>
      </c>
      <c r="D213" s="79">
        <v>390002</v>
      </c>
      <c r="E213" s="86"/>
      <c r="F213" s="81" t="s">
        <v>1367</v>
      </c>
      <c r="G213" s="121"/>
      <c r="H213" s="211"/>
      <c r="I213" s="77"/>
      <c r="J213" s="73"/>
      <c r="K213" s="73"/>
    </row>
    <row r="214" spans="1:11" x14ac:dyDescent="0.25">
      <c r="B214" s="122" t="s">
        <v>1270</v>
      </c>
      <c r="C214" s="174">
        <v>10000</v>
      </c>
      <c r="D214" s="125">
        <v>390002</v>
      </c>
      <c r="E214" s="122"/>
      <c r="F214" s="81" t="s">
        <v>1271</v>
      </c>
      <c r="G214" s="121"/>
      <c r="H214" s="122"/>
      <c r="I214" s="77"/>
      <c r="J214" s="73"/>
      <c r="K214" s="73"/>
    </row>
    <row r="215" spans="1:11" hidden="1" x14ac:dyDescent="0.25">
      <c r="A215" s="98"/>
      <c r="B215" s="100" t="s">
        <v>224</v>
      </c>
      <c r="C215" s="151"/>
      <c r="D215" s="100"/>
      <c r="E215" s="131"/>
      <c r="F215" s="100"/>
      <c r="G215" s="121"/>
      <c r="H215" s="122"/>
      <c r="I215" s="77"/>
    </row>
    <row r="216" spans="1:11" x14ac:dyDescent="0.25">
      <c r="A216" s="83">
        <v>46800</v>
      </c>
      <c r="B216" s="79" t="s">
        <v>404</v>
      </c>
      <c r="C216" s="127" t="s">
        <v>240</v>
      </c>
      <c r="D216" s="79">
        <v>390002</v>
      </c>
      <c r="E216" s="121"/>
      <c r="F216" s="79" t="s">
        <v>364</v>
      </c>
      <c r="G216" s="121"/>
      <c r="H216" s="122"/>
      <c r="I216" s="75"/>
    </row>
    <row r="217" spans="1:11" x14ac:dyDescent="0.25">
      <c r="A217" s="83">
        <v>47953</v>
      </c>
      <c r="B217" s="86" t="s">
        <v>611</v>
      </c>
      <c r="C217" s="135">
        <v>10000</v>
      </c>
      <c r="D217" s="79">
        <v>390002</v>
      </c>
      <c r="E217" s="121"/>
      <c r="F217" s="144" t="s">
        <v>174</v>
      </c>
      <c r="G217" s="121"/>
      <c r="H217" s="122"/>
      <c r="I217" s="75"/>
    </row>
    <row r="218" spans="1:11" ht="15" customHeight="1" x14ac:dyDescent="0.25">
      <c r="B218" s="79" t="s">
        <v>1445</v>
      </c>
      <c r="C218" s="80" t="s">
        <v>240</v>
      </c>
      <c r="D218" s="116">
        <v>390002</v>
      </c>
      <c r="F218" s="81" t="s">
        <v>1352</v>
      </c>
      <c r="H218" s="240">
        <v>44196</v>
      </c>
      <c r="I218" s="199"/>
    </row>
    <row r="219" spans="1:11" x14ac:dyDescent="0.25">
      <c r="B219" s="74" t="s">
        <v>1381</v>
      </c>
      <c r="C219" s="238" t="s">
        <v>240</v>
      </c>
      <c r="D219" s="116">
        <v>390002</v>
      </c>
      <c r="F219" s="239" t="s">
        <v>1382</v>
      </c>
      <c r="G219" s="77" t="s">
        <v>362</v>
      </c>
      <c r="H219" s="240">
        <v>44469</v>
      </c>
      <c r="I219" s="75"/>
    </row>
    <row r="220" spans="1:11" x14ac:dyDescent="0.25">
      <c r="B220" s="246" t="s">
        <v>1468</v>
      </c>
      <c r="C220" s="293" t="s">
        <v>240</v>
      </c>
      <c r="D220" s="269">
        <v>390002</v>
      </c>
      <c r="E220" s="265"/>
      <c r="F220" s="295" t="s">
        <v>1469</v>
      </c>
      <c r="G220" s="264" t="s">
        <v>362</v>
      </c>
      <c r="H220" s="266">
        <v>44834</v>
      </c>
      <c r="I220" s="75"/>
    </row>
    <row r="221" spans="1:11" x14ac:dyDescent="0.25">
      <c r="B221" s="74" t="s">
        <v>1387</v>
      </c>
      <c r="C221" s="238" t="s">
        <v>240</v>
      </c>
      <c r="D221" s="116">
        <v>390002</v>
      </c>
      <c r="F221" s="239" t="s">
        <v>1388</v>
      </c>
      <c r="G221" s="75" t="s">
        <v>362</v>
      </c>
      <c r="H221" s="240">
        <v>44834</v>
      </c>
    </row>
    <row r="222" spans="1:11" x14ac:dyDescent="0.25">
      <c r="B222" s="73" t="s">
        <v>1432</v>
      </c>
      <c r="C222" s="261" t="s">
        <v>1408</v>
      </c>
      <c r="D222" s="116">
        <v>390002</v>
      </c>
      <c r="F222" s="239" t="s">
        <v>1446</v>
      </c>
      <c r="G222" s="75" t="s">
        <v>362</v>
      </c>
      <c r="H222" s="240">
        <v>44592</v>
      </c>
    </row>
    <row r="223" spans="1:11" x14ac:dyDescent="0.25">
      <c r="B223" s="73" t="s">
        <v>1433</v>
      </c>
      <c r="C223" s="261" t="s">
        <v>1408</v>
      </c>
      <c r="D223" s="116">
        <v>390004</v>
      </c>
      <c r="F223" s="239" t="s">
        <v>1446</v>
      </c>
      <c r="G223" s="77" t="s">
        <v>363</v>
      </c>
      <c r="H223" s="240">
        <v>44592</v>
      </c>
    </row>
    <row r="224" spans="1:11" x14ac:dyDescent="0.25">
      <c r="B224" s="246" t="s">
        <v>1483</v>
      </c>
      <c r="C224" s="293" t="s">
        <v>240</v>
      </c>
      <c r="D224" s="269">
        <v>390002</v>
      </c>
      <c r="E224" s="265"/>
      <c r="F224" s="294" t="s">
        <v>1484</v>
      </c>
      <c r="G224" s="267"/>
      <c r="H224" s="26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</sheetData>
  <autoFilter ref="A1:A293"/>
  <sortState ref="A106:G122">
    <sortCondition ref="B106:B122"/>
  </sortState>
  <pageMargins left="0.45" right="0" top="0.5" bottom="0.5" header="0.3" footer="0.3"/>
  <pageSetup scale="72" fitToHeight="0" orientation="portrait" r:id="rId1"/>
  <headerFooter>
    <oddFooter>&amp;F&amp;RPage &amp;P</oddFooter>
  </headerFooter>
  <rowBreaks count="2" manualBreakCount="2">
    <brk id="133" max="16383" man="1"/>
    <brk id="195" min="1" max="8" man="1"/>
  </rowBreaks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46"/>
  <sheetViews>
    <sheetView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I22" sqref="I22"/>
    </sheetView>
  </sheetViews>
  <sheetFormatPr defaultRowHeight="13.2" x14ac:dyDescent="0.25"/>
  <cols>
    <col min="1" max="4" width="3.77734375" customWidth="1"/>
    <col min="5" max="5" width="15.77734375" customWidth="1"/>
    <col min="6" max="9" width="14.77734375" customWidth="1"/>
    <col min="10" max="10" width="12.77734375" customWidth="1"/>
    <col min="11" max="11" width="13.21875" customWidth="1"/>
    <col min="16" max="19" width="3.77734375" customWidth="1"/>
    <col min="20" max="20" width="10.44140625" customWidth="1"/>
    <col min="21" max="21" width="12.77734375" customWidth="1"/>
  </cols>
  <sheetData>
    <row r="1" spans="1:12" x14ac:dyDescent="0.25">
      <c r="J1" s="12"/>
      <c r="L1" s="38">
        <v>0.15</v>
      </c>
    </row>
    <row r="2" spans="1:12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x14ac:dyDescent="0.25">
      <c r="A3" s="14" t="s">
        <v>15</v>
      </c>
      <c r="B3" s="1"/>
      <c r="C3" s="1"/>
      <c r="D3" s="1"/>
      <c r="E3" s="1"/>
      <c r="F3" s="1"/>
      <c r="G3" s="1"/>
      <c r="H3" s="1"/>
      <c r="I3" s="1"/>
      <c r="J3" s="1"/>
    </row>
    <row r="4" spans="1:12" x14ac:dyDescent="0.25">
      <c r="A4" s="14" t="s">
        <v>89</v>
      </c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3"/>
      <c r="B5" s="1"/>
      <c r="C5" s="1"/>
      <c r="D5" s="1"/>
      <c r="E5" s="1"/>
      <c r="F5" s="1"/>
      <c r="G5" s="1"/>
      <c r="H5" s="1"/>
      <c r="I5" s="1"/>
      <c r="J5" s="15"/>
    </row>
    <row r="6" spans="1:12" x14ac:dyDescent="0.25">
      <c r="A6" t="s">
        <v>16</v>
      </c>
      <c r="B6" s="16" t="s">
        <v>17</v>
      </c>
      <c r="J6" s="17"/>
    </row>
    <row r="7" spans="1:12" x14ac:dyDescent="0.25">
      <c r="C7" s="16"/>
      <c r="D7" s="16"/>
      <c r="I7" s="51"/>
      <c r="J7" s="15"/>
    </row>
    <row r="8" spans="1:12" x14ac:dyDescent="0.25">
      <c r="B8" s="11"/>
      <c r="C8" s="11"/>
      <c r="D8" s="11"/>
      <c r="J8" s="18" t="s">
        <v>18</v>
      </c>
      <c r="K8" t="s">
        <v>6</v>
      </c>
    </row>
    <row r="9" spans="1:12" x14ac:dyDescent="0.25">
      <c r="F9" s="9" t="s">
        <v>19</v>
      </c>
      <c r="G9" s="4" t="s">
        <v>12</v>
      </c>
      <c r="H9" s="22" t="s">
        <v>20</v>
      </c>
      <c r="I9" s="7" t="s">
        <v>21</v>
      </c>
      <c r="J9" s="18" t="s">
        <v>22</v>
      </c>
    </row>
    <row r="10" spans="1:12" x14ac:dyDescent="0.25">
      <c r="E10" s="20" t="s">
        <v>2</v>
      </c>
      <c r="F10" s="36" t="s">
        <v>90</v>
      </c>
      <c r="G10" s="20" t="s">
        <v>23</v>
      </c>
      <c r="H10" s="20" t="s">
        <v>19</v>
      </c>
      <c r="I10" s="20" t="s">
        <v>1</v>
      </c>
      <c r="J10" s="21" t="s">
        <v>24</v>
      </c>
    </row>
    <row r="11" spans="1:12" x14ac:dyDescent="0.25">
      <c r="E11" s="22"/>
      <c r="F11" s="22"/>
      <c r="G11" s="22"/>
      <c r="H11" s="22"/>
      <c r="I11" s="22"/>
      <c r="J11" s="19"/>
    </row>
    <row r="12" spans="1:12" x14ac:dyDescent="0.25">
      <c r="C12" s="6" t="s">
        <v>25</v>
      </c>
      <c r="D12" s="6"/>
      <c r="J12" s="17"/>
    </row>
    <row r="13" spans="1:12" x14ac:dyDescent="0.25">
      <c r="J13" s="17"/>
    </row>
    <row r="14" spans="1:12" x14ac:dyDescent="0.25">
      <c r="E14" s="4" t="s">
        <v>26</v>
      </c>
      <c r="F14" s="37">
        <v>497424</v>
      </c>
      <c r="G14" s="37">
        <v>0</v>
      </c>
      <c r="H14" s="37">
        <f t="shared" ref="H14:H22" si="0">SUM(F14:G14)</f>
        <v>497424</v>
      </c>
      <c r="I14" s="37" t="e">
        <f>#REF!</f>
        <v>#REF!</v>
      </c>
      <c r="J14" s="55" t="e">
        <f t="shared" ref="J14:J22" si="1">H14-I14</f>
        <v>#REF!</v>
      </c>
    </row>
    <row r="15" spans="1:12" x14ac:dyDescent="0.25">
      <c r="E15" s="4" t="s">
        <v>27</v>
      </c>
      <c r="F15" s="41">
        <v>63220</v>
      </c>
      <c r="G15" s="41"/>
      <c r="H15" s="41">
        <f t="shared" si="0"/>
        <v>63220</v>
      </c>
      <c r="I15" s="56" t="e">
        <f>#REF!</f>
        <v>#REF!</v>
      </c>
      <c r="J15" s="57" t="e">
        <f t="shared" si="1"/>
        <v>#REF!</v>
      </c>
    </row>
    <row r="16" spans="1:12" x14ac:dyDescent="0.25">
      <c r="E16" s="3" t="s">
        <v>91</v>
      </c>
      <c r="F16" s="41">
        <v>75000</v>
      </c>
      <c r="G16" s="41"/>
      <c r="H16" s="41">
        <f>SUM(F16:G16)</f>
        <v>75000</v>
      </c>
      <c r="I16" s="41" t="e">
        <f>SUM(#REF!)</f>
        <v>#REF!</v>
      </c>
      <c r="J16" s="57" t="e">
        <f>H16-I16</f>
        <v>#REF!</v>
      </c>
    </row>
    <row r="17" spans="2:14" x14ac:dyDescent="0.25">
      <c r="E17" s="4" t="s">
        <v>28</v>
      </c>
      <c r="F17" s="41">
        <v>823012</v>
      </c>
      <c r="G17" s="41"/>
      <c r="H17" s="41">
        <f t="shared" si="0"/>
        <v>823012</v>
      </c>
      <c r="I17" s="41" t="e">
        <f>SUM(#REF!)</f>
        <v>#REF!</v>
      </c>
      <c r="J17" s="57" t="e">
        <f t="shared" si="1"/>
        <v>#REF!</v>
      </c>
    </row>
    <row r="18" spans="2:14" x14ac:dyDescent="0.25">
      <c r="E18" s="3" t="s">
        <v>29</v>
      </c>
      <c r="F18" s="41">
        <v>483418</v>
      </c>
      <c r="G18" s="41"/>
      <c r="H18" s="41">
        <f t="shared" si="0"/>
        <v>483418</v>
      </c>
      <c r="I18" s="41" t="e">
        <f>#REF!</f>
        <v>#REF!</v>
      </c>
      <c r="J18" s="57" t="e">
        <f t="shared" si="1"/>
        <v>#REF!</v>
      </c>
    </row>
    <row r="19" spans="2:14" x14ac:dyDescent="0.25">
      <c r="B19" s="16"/>
      <c r="E19" s="4" t="s">
        <v>44</v>
      </c>
      <c r="F19" s="41">
        <v>49857</v>
      </c>
      <c r="G19" s="41"/>
      <c r="H19" s="41">
        <f>SUM(F19:G19)</f>
        <v>49857</v>
      </c>
      <c r="I19" s="41" t="e">
        <f>+SUM(#REF!)</f>
        <v>#REF!</v>
      </c>
      <c r="J19" s="57" t="e">
        <f>H19-I19</f>
        <v>#REF!</v>
      </c>
    </row>
    <row r="20" spans="2:14" x14ac:dyDescent="0.25">
      <c r="E20" s="3" t="s">
        <v>30</v>
      </c>
      <c r="F20" s="41">
        <v>293787</v>
      </c>
      <c r="G20" s="41"/>
      <c r="H20" s="41">
        <f t="shared" si="0"/>
        <v>293787</v>
      </c>
      <c r="I20" s="41" t="e">
        <f>SUM(#REF!)</f>
        <v>#REF!</v>
      </c>
      <c r="J20" s="57" t="e">
        <f t="shared" si="1"/>
        <v>#REF!</v>
      </c>
    </row>
    <row r="21" spans="2:14" x14ac:dyDescent="0.25">
      <c r="E21" s="3" t="s">
        <v>31</v>
      </c>
      <c r="F21" s="41">
        <v>2884299</v>
      </c>
      <c r="G21" s="41"/>
      <c r="H21" s="41">
        <f t="shared" si="0"/>
        <v>2884299</v>
      </c>
      <c r="I21" s="41" t="e">
        <f>SUM(#REF!)+SUM(#REF!)+SUM(#REF!)+SUM(#REF!)</f>
        <v>#REF!</v>
      </c>
      <c r="J21" s="57" t="e">
        <f t="shared" si="1"/>
        <v>#REF!</v>
      </c>
      <c r="N21" s="23"/>
    </row>
    <row r="22" spans="2:14" x14ac:dyDescent="0.25">
      <c r="E22" s="4" t="s">
        <v>32</v>
      </c>
      <c r="F22" s="41">
        <v>710036</v>
      </c>
      <c r="G22" s="41"/>
      <c r="H22" s="41">
        <f t="shared" si="0"/>
        <v>710036</v>
      </c>
      <c r="I22" s="41" t="e">
        <f>SUM(#REF!)</f>
        <v>#REF!</v>
      </c>
      <c r="J22" s="57" t="e">
        <f t="shared" si="1"/>
        <v>#REF!</v>
      </c>
    </row>
    <row r="23" spans="2:14" x14ac:dyDescent="0.25">
      <c r="E23" s="3"/>
      <c r="F23" s="8"/>
      <c r="G23" s="8"/>
      <c r="H23" s="8"/>
      <c r="I23" s="8"/>
      <c r="J23" s="24"/>
    </row>
    <row r="24" spans="2:14" s="37" customFormat="1" x14ac:dyDescent="0.25">
      <c r="D24" s="37" t="s">
        <v>33</v>
      </c>
      <c r="E24" s="53"/>
      <c r="F24" s="48">
        <f>SUM(F12:F23)</f>
        <v>5880053</v>
      </c>
      <c r="G24" s="48">
        <f>SUM(G12:G23)</f>
        <v>0</v>
      </c>
      <c r="H24" s="48">
        <f>SUM(H12:H23)</f>
        <v>5880053</v>
      </c>
      <c r="I24" s="48" t="e">
        <f>SUM(I12:I23)</f>
        <v>#REF!</v>
      </c>
      <c r="J24" s="54" t="e">
        <f>SUM(J12:J23)</f>
        <v>#REF!</v>
      </c>
      <c r="K24" s="40"/>
    </row>
    <row r="25" spans="2:14" x14ac:dyDescent="0.25">
      <c r="E25" s="3"/>
      <c r="F25" s="23"/>
      <c r="G25" s="23"/>
      <c r="H25" s="23"/>
      <c r="I25" s="23"/>
      <c r="J25" s="24"/>
    </row>
    <row r="26" spans="2:14" x14ac:dyDescent="0.25">
      <c r="C26" s="6" t="s">
        <v>34</v>
      </c>
      <c r="D26" s="6"/>
      <c r="E26" s="3"/>
      <c r="F26" s="23"/>
      <c r="G26" s="23"/>
      <c r="H26" s="23"/>
      <c r="I26" s="23"/>
      <c r="J26" s="24"/>
    </row>
    <row r="27" spans="2:14" x14ac:dyDescent="0.25">
      <c r="C27" s="6"/>
      <c r="D27" s="6"/>
      <c r="E27" s="3"/>
      <c r="F27" s="23"/>
      <c r="G27" s="23"/>
      <c r="H27" s="23"/>
      <c r="I27" s="23"/>
      <c r="J27" s="24"/>
    </row>
    <row r="28" spans="2:14" x14ac:dyDescent="0.25">
      <c r="C28" s="6"/>
      <c r="D28" s="6"/>
      <c r="E28" s="4" t="s">
        <v>28</v>
      </c>
      <c r="F28" s="37">
        <v>35000</v>
      </c>
      <c r="G28" s="37">
        <v>0</v>
      </c>
      <c r="H28" s="37">
        <f>SUM(F28:G28)</f>
        <v>35000</v>
      </c>
      <c r="I28" s="37" t="e">
        <f>SUM(#REF!)</f>
        <v>#REF!</v>
      </c>
      <c r="J28" s="55" t="e">
        <f>H28-I28</f>
        <v>#REF!</v>
      </c>
    </row>
    <row r="29" spans="2:14" x14ac:dyDescent="0.25">
      <c r="E29" s="3"/>
      <c r="F29" s="8"/>
      <c r="G29" s="8"/>
      <c r="H29" s="8"/>
      <c r="I29" s="8"/>
      <c r="J29" s="24"/>
    </row>
    <row r="30" spans="2:14" x14ac:dyDescent="0.25">
      <c r="E30" s="3" t="s">
        <v>35</v>
      </c>
      <c r="F30" s="41">
        <v>108498</v>
      </c>
      <c r="G30" s="41">
        <v>0</v>
      </c>
      <c r="H30" s="41">
        <f>SUM(F30:G30)</f>
        <v>108498</v>
      </c>
      <c r="I30" s="41" t="e">
        <f>SUM(#REF!)</f>
        <v>#REF!</v>
      </c>
      <c r="J30" s="57" t="e">
        <f>H30-I30</f>
        <v>#REF!</v>
      </c>
    </row>
    <row r="31" spans="2:14" x14ac:dyDescent="0.25">
      <c r="E31" s="3"/>
      <c r="F31" s="8"/>
      <c r="G31" s="8"/>
      <c r="H31" s="8"/>
      <c r="I31" s="8"/>
      <c r="J31" s="24"/>
    </row>
    <row r="32" spans="2:14" x14ac:dyDescent="0.25">
      <c r="E32" s="4" t="s">
        <v>36</v>
      </c>
      <c r="F32" s="41">
        <v>136033</v>
      </c>
      <c r="G32" s="41">
        <v>0</v>
      </c>
      <c r="H32" s="41">
        <f>SUM(F32:G32)</f>
        <v>136033</v>
      </c>
      <c r="I32" s="41" t="e">
        <f>SUM(#REF!)</f>
        <v>#REF!</v>
      </c>
      <c r="J32" s="57" t="e">
        <f>H32-I32</f>
        <v>#REF!</v>
      </c>
    </row>
    <row r="33" spans="1:10" x14ac:dyDescent="0.25">
      <c r="E33" s="4"/>
      <c r="F33" s="41"/>
      <c r="G33" s="41"/>
      <c r="H33" s="41"/>
      <c r="I33" s="41"/>
      <c r="J33" s="57"/>
    </row>
    <row r="34" spans="1:10" x14ac:dyDescent="0.25">
      <c r="E34" s="3" t="s">
        <v>31</v>
      </c>
      <c r="F34" s="41">
        <v>713911</v>
      </c>
      <c r="G34" s="41">
        <v>0</v>
      </c>
      <c r="H34" s="41">
        <f>SUM(F34:G34)</f>
        <v>713911</v>
      </c>
      <c r="I34" s="41" t="e">
        <f>#REF!+#REF!</f>
        <v>#REF!</v>
      </c>
      <c r="J34" s="57" t="e">
        <f>H34-I34</f>
        <v>#REF!</v>
      </c>
    </row>
    <row r="35" spans="1:10" x14ac:dyDescent="0.25">
      <c r="F35" s="41"/>
      <c r="G35" s="41"/>
      <c r="H35" s="41"/>
      <c r="I35" s="41"/>
      <c r="J35" s="57"/>
    </row>
    <row r="36" spans="1:10" x14ac:dyDescent="0.25">
      <c r="E36" s="4" t="s">
        <v>37</v>
      </c>
      <c r="F36" s="41">
        <v>1347402</v>
      </c>
      <c r="G36" s="41">
        <v>0</v>
      </c>
      <c r="H36" s="41">
        <f>SUM(F36:G36)</f>
        <v>1347402</v>
      </c>
      <c r="I36" s="41" t="e">
        <f>#REF!</f>
        <v>#REF!</v>
      </c>
      <c r="J36" s="57" t="e">
        <f>H36-I36</f>
        <v>#REF!</v>
      </c>
    </row>
    <row r="37" spans="1:10" x14ac:dyDescent="0.25">
      <c r="F37" s="25"/>
      <c r="G37" s="25"/>
      <c r="H37" s="25"/>
      <c r="I37" s="25"/>
      <c r="J37" s="26"/>
    </row>
    <row r="38" spans="1:10" x14ac:dyDescent="0.25">
      <c r="D38" t="s">
        <v>33</v>
      </c>
      <c r="F38" s="58">
        <f>SUM(F26:F37)</f>
        <v>2340844</v>
      </c>
      <c r="G38" s="58">
        <f>SUM(G26:G37)</f>
        <v>0</v>
      </c>
      <c r="H38" s="58">
        <f>SUM(H26:H37)</f>
        <v>2340844</v>
      </c>
      <c r="I38" s="58" t="e">
        <f>SUM(I26:I37)</f>
        <v>#REF!</v>
      </c>
      <c r="J38" s="59" t="e">
        <f>SUM(J26:J37)</f>
        <v>#REF!</v>
      </c>
    </row>
    <row r="39" spans="1:10" x14ac:dyDescent="0.25">
      <c r="E39" s="6" t="s">
        <v>38</v>
      </c>
      <c r="F39" s="58">
        <f>F38+F24</f>
        <v>8220897</v>
      </c>
      <c r="G39" s="58">
        <f>G38+G24</f>
        <v>0</v>
      </c>
      <c r="H39" s="58">
        <f>H38+H24</f>
        <v>8220897</v>
      </c>
      <c r="I39" s="58" t="e">
        <f>I38+I24</f>
        <v>#REF!</v>
      </c>
      <c r="J39" s="59" t="e">
        <f>H39-I39</f>
        <v>#REF!</v>
      </c>
    </row>
    <row r="40" spans="1:10" x14ac:dyDescent="0.25">
      <c r="F40" s="8"/>
      <c r="G40" s="8"/>
      <c r="H40" s="8"/>
      <c r="I40" s="8"/>
      <c r="J40" s="24"/>
    </row>
    <row r="41" spans="1:10" x14ac:dyDescent="0.25">
      <c r="A41" t="s">
        <v>39</v>
      </c>
      <c r="B41" s="16" t="s">
        <v>40</v>
      </c>
      <c r="F41" s="8"/>
      <c r="G41" s="8"/>
      <c r="H41" s="8"/>
      <c r="I41" s="8"/>
      <c r="J41" s="24"/>
    </row>
    <row r="42" spans="1:10" x14ac:dyDescent="0.25">
      <c r="F42" s="8"/>
      <c r="G42" s="8"/>
      <c r="H42" s="8"/>
      <c r="I42" s="8"/>
      <c r="J42" s="24"/>
    </row>
    <row r="43" spans="1:10" x14ac:dyDescent="0.25">
      <c r="E43" s="3" t="s">
        <v>41</v>
      </c>
      <c r="F43" s="37">
        <v>176697829</v>
      </c>
      <c r="G43" s="37">
        <v>0</v>
      </c>
      <c r="H43" s="37">
        <f>SUM(F43:G43)</f>
        <v>176697829</v>
      </c>
      <c r="I43" s="37" t="e">
        <f>#REF!</f>
        <v>#REF!</v>
      </c>
      <c r="J43" s="55" t="e">
        <f>H43-I43</f>
        <v>#REF!</v>
      </c>
    </row>
    <row r="44" spans="1:10" x14ac:dyDescent="0.25">
      <c r="F44" s="8"/>
      <c r="G44" s="8"/>
      <c r="H44" s="8"/>
      <c r="I44" s="8"/>
      <c r="J44" s="24"/>
    </row>
    <row r="45" spans="1:10" x14ac:dyDescent="0.25">
      <c r="A45" t="s">
        <v>42</v>
      </c>
      <c r="B45" s="16" t="s">
        <v>43</v>
      </c>
      <c r="F45" s="8"/>
      <c r="G45" s="8"/>
      <c r="H45" s="8"/>
      <c r="I45" s="8"/>
      <c r="J45" s="24"/>
    </row>
    <row r="46" spans="1:10" x14ac:dyDescent="0.25">
      <c r="B46" s="16"/>
      <c r="F46" s="8"/>
      <c r="G46" s="8"/>
      <c r="H46" s="8"/>
      <c r="I46" s="8"/>
      <c r="J46" s="24"/>
    </row>
    <row r="47" spans="1:10" x14ac:dyDescent="0.25">
      <c r="B47" s="16"/>
      <c r="E47" s="4" t="s">
        <v>44</v>
      </c>
      <c r="F47" s="41">
        <v>7293734</v>
      </c>
      <c r="G47" s="41">
        <v>0</v>
      </c>
      <c r="H47" s="41">
        <f>SUM(F47:G47)</f>
        <v>7293734</v>
      </c>
      <c r="I47" s="41" t="e">
        <f>+SUM(#REF!)</f>
        <v>#REF!</v>
      </c>
      <c r="J47" s="57" t="e">
        <f>H47-I47</f>
        <v>#REF!</v>
      </c>
    </row>
    <row r="48" spans="1:10" x14ac:dyDescent="0.25">
      <c r="E48" s="4"/>
      <c r="F48" s="41"/>
      <c r="G48" s="41"/>
      <c r="H48" s="41"/>
      <c r="I48" s="41"/>
      <c r="J48" s="57"/>
    </row>
    <row r="49" spans="1:10" x14ac:dyDescent="0.25">
      <c r="E49" s="4" t="s">
        <v>45</v>
      </c>
      <c r="F49" s="41">
        <v>2066676</v>
      </c>
      <c r="G49" s="41">
        <v>0</v>
      </c>
      <c r="H49" s="41">
        <f>SUM(F49:G49)</f>
        <v>2066676</v>
      </c>
      <c r="I49" s="41" t="e">
        <f>SUM(#REF!)</f>
        <v>#REF!</v>
      </c>
      <c r="J49" s="57" t="e">
        <f>H49-I49</f>
        <v>#REF!</v>
      </c>
    </row>
    <row r="50" spans="1:10" x14ac:dyDescent="0.25">
      <c r="F50" s="41"/>
      <c r="G50" s="41"/>
      <c r="H50" s="41"/>
      <c r="I50" s="41"/>
      <c r="J50" s="57"/>
    </row>
    <row r="51" spans="1:10" x14ac:dyDescent="0.25">
      <c r="E51" s="3" t="s">
        <v>46</v>
      </c>
      <c r="F51" s="41"/>
      <c r="G51" s="41"/>
      <c r="H51" s="41"/>
      <c r="I51" s="41"/>
      <c r="J51" s="57"/>
    </row>
    <row r="52" spans="1:10" x14ac:dyDescent="0.25">
      <c r="E52" s="4" t="s">
        <v>3</v>
      </c>
      <c r="F52" s="41">
        <v>30442735</v>
      </c>
      <c r="G52" s="41"/>
      <c r="H52" s="41">
        <f>SUM(F52:G52)</f>
        <v>30442735</v>
      </c>
      <c r="I52" s="41" t="e">
        <f>SUM(#REF!)+SUM(#REF!)+#REF!</f>
        <v>#REF!</v>
      </c>
      <c r="J52" s="57" t="e">
        <f>H52-I52</f>
        <v>#REF!</v>
      </c>
    </row>
    <row r="53" spans="1:10" x14ac:dyDescent="0.25">
      <c r="E53" s="4" t="s">
        <v>62</v>
      </c>
      <c r="F53" s="41">
        <v>100000</v>
      </c>
      <c r="G53" s="41">
        <v>0</v>
      </c>
      <c r="H53" s="41">
        <f>SUM(F53:G53)</f>
        <v>100000</v>
      </c>
      <c r="I53" s="41" t="e">
        <f>SUM(#REF!)</f>
        <v>#REF!</v>
      </c>
      <c r="J53" s="57" t="e">
        <f>H53-I53</f>
        <v>#REF!</v>
      </c>
    </row>
    <row r="54" spans="1:10" x14ac:dyDescent="0.25">
      <c r="E54" s="4" t="s">
        <v>63</v>
      </c>
      <c r="F54" s="41">
        <v>5714562</v>
      </c>
      <c r="G54" s="41">
        <v>0</v>
      </c>
      <c r="H54" s="41">
        <f>SUM(F54:G54)</f>
        <v>5714562</v>
      </c>
      <c r="I54" s="41" t="e">
        <f>SUM(#REF!)+SUM(#REF!)</f>
        <v>#REF!</v>
      </c>
      <c r="J54" s="57" t="e">
        <f>H54-I54</f>
        <v>#REF!</v>
      </c>
    </row>
    <row r="55" spans="1:10" x14ac:dyDescent="0.25">
      <c r="E55" s="4" t="s">
        <v>64</v>
      </c>
      <c r="F55" s="41">
        <v>29054773</v>
      </c>
      <c r="G55" s="41">
        <v>0</v>
      </c>
      <c r="H55" s="41">
        <f>SUM(F55:G55)</f>
        <v>29054773</v>
      </c>
      <c r="I55" s="41" t="e">
        <f>SUM(#REF!)+SUM(#REF!)-#REF!</f>
        <v>#REF!</v>
      </c>
      <c r="J55" s="57" t="e">
        <f>H55-I55</f>
        <v>#REF!</v>
      </c>
    </row>
    <row r="56" spans="1:10" x14ac:dyDescent="0.25">
      <c r="E56" s="3"/>
      <c r="F56" s="41"/>
      <c r="G56" s="41"/>
      <c r="H56" s="41"/>
      <c r="I56" s="41"/>
      <c r="J56" s="57"/>
    </row>
    <row r="57" spans="1:10" x14ac:dyDescent="0.25">
      <c r="E57" s="3"/>
      <c r="F57" s="41"/>
      <c r="G57" s="41"/>
      <c r="H57" s="41"/>
      <c r="I57" s="41"/>
      <c r="J57" s="57"/>
    </row>
    <row r="58" spans="1:10" x14ac:dyDescent="0.25">
      <c r="D58" t="s">
        <v>47</v>
      </c>
      <c r="E58" s="3"/>
      <c r="F58" s="25"/>
      <c r="G58" s="25"/>
      <c r="H58" s="25"/>
      <c r="I58" s="25"/>
      <c r="J58" s="26"/>
    </row>
    <row r="59" spans="1:10" x14ac:dyDescent="0.25">
      <c r="E59" s="4" t="s">
        <v>48</v>
      </c>
      <c r="F59" s="37">
        <f>SUM(F45:F58)</f>
        <v>74672480</v>
      </c>
      <c r="G59" s="37">
        <f>SUM(G45:G58)</f>
        <v>0</v>
      </c>
      <c r="H59" s="37">
        <f>SUM(H45:H58)</f>
        <v>74672480</v>
      </c>
      <c r="I59" s="37" t="e">
        <f>SUM(I45:I58)</f>
        <v>#REF!</v>
      </c>
      <c r="J59" s="55" t="e">
        <f>SUM(J45:J58)</f>
        <v>#REF!</v>
      </c>
    </row>
    <row r="60" spans="1:10" x14ac:dyDescent="0.25">
      <c r="J60" s="17"/>
    </row>
    <row r="61" spans="1:10" x14ac:dyDescent="0.25">
      <c r="A61" t="s">
        <v>49</v>
      </c>
      <c r="B61" s="16" t="s">
        <v>11</v>
      </c>
      <c r="J61" s="17"/>
    </row>
    <row r="62" spans="1:10" x14ac:dyDescent="0.25">
      <c r="A62" s="27"/>
      <c r="B62" s="27"/>
      <c r="C62" s="27"/>
      <c r="D62" s="27"/>
      <c r="E62" s="5"/>
      <c r="F62" s="23"/>
      <c r="G62" s="23"/>
      <c r="H62" s="23"/>
      <c r="J62" s="17"/>
    </row>
    <row r="63" spans="1:10" x14ac:dyDescent="0.25">
      <c r="A63" s="27"/>
      <c r="B63" s="27"/>
      <c r="C63" s="28" t="s">
        <v>50</v>
      </c>
      <c r="D63" s="28"/>
      <c r="E63" s="5"/>
      <c r="F63" s="23"/>
      <c r="G63" s="23"/>
      <c r="H63" s="23"/>
      <c r="J63" s="17"/>
    </row>
    <row r="64" spans="1:10" x14ac:dyDescent="0.25">
      <c r="A64" s="27"/>
      <c r="B64" s="27"/>
      <c r="C64" s="27"/>
      <c r="D64" s="27"/>
      <c r="E64" s="5"/>
      <c r="F64" s="23"/>
      <c r="G64" s="23"/>
      <c r="H64" s="23"/>
      <c r="J64" s="17"/>
    </row>
    <row r="65" spans="3:11" x14ac:dyDescent="0.25">
      <c r="E65" s="3" t="s">
        <v>51</v>
      </c>
      <c r="F65" s="37">
        <v>24439018</v>
      </c>
      <c r="G65" s="37">
        <v>0</v>
      </c>
      <c r="H65" s="37">
        <f>SUM(F65:G65)</f>
        <v>24439018</v>
      </c>
      <c r="I65" s="37" t="e">
        <f>SUM(#REF!)</f>
        <v>#REF!</v>
      </c>
      <c r="J65" s="55" t="e">
        <f>H65-I65</f>
        <v>#REF!</v>
      </c>
      <c r="K65" s="8"/>
    </row>
    <row r="66" spans="3:11" x14ac:dyDescent="0.25">
      <c r="E66" s="4"/>
      <c r="F66" s="41"/>
      <c r="G66" s="41"/>
      <c r="H66" s="41"/>
      <c r="I66" s="41"/>
      <c r="J66" s="57"/>
      <c r="K66" s="8"/>
    </row>
    <row r="67" spans="3:11" x14ac:dyDescent="0.25">
      <c r="C67" s="6" t="s">
        <v>52</v>
      </c>
      <c r="E67" s="4"/>
      <c r="F67" s="41"/>
      <c r="G67" s="41"/>
      <c r="H67" s="41"/>
      <c r="I67" s="41"/>
      <c r="J67" s="57"/>
      <c r="K67" s="8"/>
    </row>
    <row r="68" spans="3:11" x14ac:dyDescent="0.25">
      <c r="E68" s="4"/>
      <c r="F68" s="41"/>
      <c r="G68" s="41"/>
      <c r="H68" s="41"/>
      <c r="I68" s="41"/>
      <c r="J68" s="57"/>
      <c r="K68" s="8"/>
    </row>
    <row r="69" spans="3:11" x14ac:dyDescent="0.25">
      <c r="E69" s="4" t="s">
        <v>51</v>
      </c>
      <c r="F69" s="41">
        <f>7398+798600</f>
        <v>805998</v>
      </c>
      <c r="G69" s="41">
        <v>0</v>
      </c>
      <c r="H69" s="41">
        <f>SUM(F69:G69)</f>
        <v>805998</v>
      </c>
      <c r="I69" s="41" t="e">
        <f>#REF!+#REF!</f>
        <v>#REF!</v>
      </c>
      <c r="J69" s="57" t="e">
        <f>H69-I69</f>
        <v>#REF!</v>
      </c>
      <c r="K69" s="8"/>
    </row>
    <row r="70" spans="3:11" x14ac:dyDescent="0.25">
      <c r="E70" s="4"/>
      <c r="F70" s="41"/>
      <c r="G70" s="41"/>
      <c r="H70" s="41"/>
      <c r="I70" s="41"/>
      <c r="J70" s="57"/>
      <c r="K70" s="8"/>
    </row>
    <row r="71" spans="3:11" x14ac:dyDescent="0.25">
      <c r="D71" s="29" t="s">
        <v>33</v>
      </c>
      <c r="F71" s="48">
        <f>SUM(F61:F70)</f>
        <v>25245016</v>
      </c>
      <c r="G71" s="48">
        <f>SUM(G61:G70)</f>
        <v>0</v>
      </c>
      <c r="H71" s="48">
        <f>SUM(H61:H70)</f>
        <v>25245016</v>
      </c>
      <c r="I71" s="48" t="e">
        <f>SUM(I61:I70)</f>
        <v>#REF!</v>
      </c>
      <c r="J71" s="54" t="e">
        <f>SUM(J61:J70)</f>
        <v>#REF!</v>
      </c>
      <c r="K71" s="8"/>
    </row>
    <row r="72" spans="3:11" x14ac:dyDescent="0.25">
      <c r="F72" s="58"/>
      <c r="G72" s="58"/>
      <c r="H72" s="58"/>
      <c r="I72" s="58"/>
      <c r="J72" s="59"/>
    </row>
    <row r="73" spans="3:11" ht="13.8" thickBot="1" x14ac:dyDescent="0.3">
      <c r="E73" s="6" t="s">
        <v>53</v>
      </c>
      <c r="F73" s="49">
        <f>F71+F59+F43+F39</f>
        <v>284836222</v>
      </c>
      <c r="G73" s="49">
        <f>G71+G59+G43+G39</f>
        <v>0</v>
      </c>
      <c r="H73" s="49">
        <f>H71+H59+H43+H39</f>
        <v>284836222</v>
      </c>
      <c r="I73" s="49" t="e">
        <f>I71+I59+I43+I39</f>
        <v>#REF!</v>
      </c>
      <c r="J73" s="60" t="e">
        <f>J71+J59+J43+J39</f>
        <v>#REF!</v>
      </c>
    </row>
    <row r="74" spans="3:11" ht="13.8" thickTop="1" x14ac:dyDescent="0.25">
      <c r="E74" s="6"/>
      <c r="F74" s="23"/>
      <c r="G74" s="23"/>
      <c r="H74" s="52"/>
      <c r="I74" s="23"/>
      <c r="J74" s="24"/>
    </row>
    <row r="75" spans="3:11" x14ac:dyDescent="0.25">
      <c r="F75" s="23"/>
      <c r="G75" s="23"/>
      <c r="H75" s="23"/>
      <c r="I75" s="23"/>
      <c r="J75" s="24"/>
    </row>
    <row r="76" spans="3:11" x14ac:dyDescent="0.25">
      <c r="F76" s="5"/>
      <c r="G76" s="5"/>
      <c r="H76" s="5"/>
      <c r="I76" s="5"/>
      <c r="J76" s="5"/>
    </row>
    <row r="80" spans="3:11" x14ac:dyDescent="0.25">
      <c r="I80" s="23"/>
      <c r="J80" s="8"/>
    </row>
    <row r="81" spans="3:21" x14ac:dyDescent="0.25">
      <c r="C81" s="11"/>
      <c r="D81" s="11"/>
      <c r="I81" s="23"/>
      <c r="J81" s="23"/>
      <c r="P81" s="30" t="s">
        <v>54</v>
      </c>
      <c r="Q81" s="30"/>
      <c r="R81" s="30"/>
      <c r="S81" s="30"/>
      <c r="T81" s="30"/>
      <c r="U81" s="30"/>
    </row>
    <row r="82" spans="3:21" x14ac:dyDescent="0.25">
      <c r="I82" s="35"/>
      <c r="J82" s="23"/>
    </row>
    <row r="83" spans="3:21" x14ac:dyDescent="0.25">
      <c r="I83" s="50"/>
      <c r="J83" s="23"/>
      <c r="Q83" s="6" t="s">
        <v>55</v>
      </c>
      <c r="R83" s="6"/>
      <c r="S83" s="6"/>
      <c r="T83" s="6"/>
      <c r="U83" s="10">
        <v>40018</v>
      </c>
    </row>
    <row r="84" spans="3:21" x14ac:dyDescent="0.25">
      <c r="I84" s="23"/>
      <c r="J84" s="23"/>
    </row>
    <row r="86" spans="3:21" ht="12" customHeight="1" x14ac:dyDescent="0.25">
      <c r="Q86" t="s">
        <v>56</v>
      </c>
      <c r="U86" s="10">
        <f>U83</f>
        <v>40018</v>
      </c>
    </row>
    <row r="87" spans="3:21" x14ac:dyDescent="0.25">
      <c r="Q87" t="s">
        <v>57</v>
      </c>
      <c r="U87" s="10">
        <f>U86*0.1752</f>
        <v>7011.1535999999996</v>
      </c>
    </row>
    <row r="88" spans="3:21" x14ac:dyDescent="0.25">
      <c r="S88" t="s">
        <v>33</v>
      </c>
      <c r="U88" s="31">
        <f>SUM(U86:U87)</f>
        <v>47029.153599999998</v>
      </c>
    </row>
    <row r="89" spans="3:21" x14ac:dyDescent="0.25">
      <c r="Q89" t="s">
        <v>58</v>
      </c>
    </row>
    <row r="90" spans="3:21" x14ac:dyDescent="0.25">
      <c r="R90" s="6" t="s">
        <v>59</v>
      </c>
      <c r="U90" s="10">
        <f>U92*0.467</f>
        <v>4249.7</v>
      </c>
    </row>
    <row r="91" spans="3:21" x14ac:dyDescent="0.25">
      <c r="R91" s="6" t="s">
        <v>60</v>
      </c>
      <c r="U91" s="10">
        <f>U92*0.533</f>
        <v>4850.3</v>
      </c>
    </row>
    <row r="92" spans="3:21" x14ac:dyDescent="0.25">
      <c r="S92" t="s">
        <v>33</v>
      </c>
      <c r="U92" s="32">
        <v>9100</v>
      </c>
    </row>
    <row r="93" spans="3:21" x14ac:dyDescent="0.25">
      <c r="S93" t="s">
        <v>6</v>
      </c>
    </row>
    <row r="94" spans="3:21" ht="13.8" thickBot="1" x14ac:dyDescent="0.3">
      <c r="T94" t="s">
        <v>61</v>
      </c>
      <c r="U94" s="33">
        <f>+U92+U88</f>
        <v>56129.153599999998</v>
      </c>
    </row>
    <row r="95" spans="3:21" ht="13.8" thickTop="1" x14ac:dyDescent="0.25"/>
    <row r="146" spans="5:5" x14ac:dyDescent="0.25">
      <c r="E146" s="34">
        <v>24</v>
      </c>
    </row>
  </sheetData>
  <phoneticPr fontId="0" type="noConversion"/>
  <printOptions horizontalCentered="1"/>
  <pageMargins left="0.5" right="0.5" top="0.25" bottom="0.25" header="0.5" footer="0.5"/>
  <pageSetup scale="70" orientation="portrait" horizontalDpi="4294967292" verticalDpi="300" r:id="rId1"/>
  <headerFooter alignWithMargins="0">
    <oddHeader>&amp;RFILE:  ACTVTES2.XLS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6"/>
  <sheetViews>
    <sheetView workbookViewId="0">
      <selection activeCell="I17" sqref="I17"/>
    </sheetView>
  </sheetViews>
  <sheetFormatPr defaultRowHeight="13.2" x14ac:dyDescent="0.25"/>
  <cols>
    <col min="1" max="1" width="26.77734375" bestFit="1" customWidth="1"/>
    <col min="2" max="2" width="11.21875" bestFit="1" customWidth="1"/>
    <col min="5" max="5" width="31.77734375" bestFit="1" customWidth="1"/>
    <col min="10" max="10" width="12.21875" style="61" bestFit="1" customWidth="1"/>
  </cols>
  <sheetData>
    <row r="1" spans="1:10" x14ac:dyDescent="0.25">
      <c r="G1" s="2" t="s">
        <v>88</v>
      </c>
    </row>
    <row r="3" spans="1:10" x14ac:dyDescent="0.25">
      <c r="A3" s="299" t="s">
        <v>87</v>
      </c>
      <c r="B3" s="299"/>
      <c r="C3" s="299"/>
      <c r="E3" t="s">
        <v>83</v>
      </c>
    </row>
    <row r="4" spans="1:10" x14ac:dyDescent="0.25">
      <c r="H4" s="44"/>
    </row>
    <row r="5" spans="1:10" x14ac:dyDescent="0.25">
      <c r="A5" t="s">
        <v>65</v>
      </c>
      <c r="B5" s="61">
        <v>0.3</v>
      </c>
      <c r="C5" s="42">
        <f>B5/$B$11</f>
        <v>2.1739130434782608E-2</v>
      </c>
      <c r="E5" t="s">
        <v>84</v>
      </c>
      <c r="F5">
        <v>98001</v>
      </c>
      <c r="H5" s="44">
        <v>2</v>
      </c>
      <c r="I5" s="42">
        <f t="shared" ref="I5:I10" si="0">H5/$H$12</f>
        <v>7.2727272727272724E-2</v>
      </c>
      <c r="J5" s="64"/>
    </row>
    <row r="6" spans="1:10" x14ac:dyDescent="0.25">
      <c r="A6" t="s">
        <v>4</v>
      </c>
      <c r="B6" s="62">
        <v>7.5</v>
      </c>
      <c r="C6" s="42">
        <f>B6/$B$11</f>
        <v>0.54347826086956519</v>
      </c>
      <c r="E6" t="s">
        <v>7</v>
      </c>
      <c r="F6">
        <v>95001</v>
      </c>
      <c r="H6" s="44">
        <v>1.5</v>
      </c>
      <c r="I6" s="42">
        <f t="shared" si="0"/>
        <v>5.4545454545454543E-2</v>
      </c>
      <c r="J6" s="62"/>
    </row>
    <row r="7" spans="1:10" x14ac:dyDescent="0.25">
      <c r="A7" t="s">
        <v>5</v>
      </c>
      <c r="B7" s="62">
        <v>4</v>
      </c>
      <c r="C7" s="42">
        <f>B7/$B$11</f>
        <v>0.28985507246376813</v>
      </c>
      <c r="E7" t="s">
        <v>85</v>
      </c>
      <c r="F7">
        <v>99002</v>
      </c>
      <c r="H7" s="44">
        <v>3</v>
      </c>
      <c r="I7" s="42">
        <f t="shared" si="0"/>
        <v>0.10909090909090909</v>
      </c>
      <c r="J7" s="62"/>
    </row>
    <row r="8" spans="1:10" x14ac:dyDescent="0.25">
      <c r="A8" t="s">
        <v>66</v>
      </c>
      <c r="B8" s="62">
        <v>2</v>
      </c>
      <c r="C8" s="42">
        <f>B8/$B$11</f>
        <v>0.14492753623188406</v>
      </c>
      <c r="E8" t="s">
        <v>86</v>
      </c>
      <c r="F8">
        <v>70080</v>
      </c>
      <c r="H8" s="44">
        <v>18</v>
      </c>
      <c r="I8" s="42">
        <f t="shared" si="0"/>
        <v>0.65454545454545454</v>
      </c>
      <c r="J8" s="62"/>
    </row>
    <row r="9" spans="1:10" x14ac:dyDescent="0.25">
      <c r="A9" t="s">
        <v>67</v>
      </c>
      <c r="B9" s="62"/>
      <c r="C9" s="42">
        <f>B9/$B$11</f>
        <v>0</v>
      </c>
      <c r="E9" t="s">
        <v>14</v>
      </c>
      <c r="F9">
        <v>96000</v>
      </c>
      <c r="H9" s="44">
        <v>0</v>
      </c>
      <c r="I9" s="42">
        <f t="shared" si="0"/>
        <v>0</v>
      </c>
      <c r="J9" s="62"/>
    </row>
    <row r="10" spans="1:10" x14ac:dyDescent="0.25">
      <c r="B10" s="61"/>
      <c r="E10" t="s">
        <v>10</v>
      </c>
      <c r="F10">
        <v>48020</v>
      </c>
      <c r="H10" s="44">
        <v>3</v>
      </c>
      <c r="I10" s="42">
        <f t="shared" si="0"/>
        <v>0.10909090909090909</v>
      </c>
      <c r="J10" s="62"/>
    </row>
    <row r="11" spans="1:10" x14ac:dyDescent="0.25">
      <c r="B11" s="63">
        <f>SUM(B4:B10)</f>
        <v>13.8</v>
      </c>
      <c r="C11" s="43">
        <f>SUM(C4:C10)</f>
        <v>1</v>
      </c>
      <c r="H11" s="44"/>
    </row>
    <row r="12" spans="1:10" x14ac:dyDescent="0.25">
      <c r="H12" s="45">
        <f>SUM(H4:H11)</f>
        <v>27.5</v>
      </c>
      <c r="I12" s="43">
        <f>SUM(I4:I11)</f>
        <v>1</v>
      </c>
      <c r="J12" s="65">
        <f>SUM(J4:J11)</f>
        <v>0</v>
      </c>
    </row>
    <row r="14" spans="1:10" x14ac:dyDescent="0.25">
      <c r="E14" t="s">
        <v>68</v>
      </c>
    </row>
    <row r="16" spans="1:10" x14ac:dyDescent="0.25">
      <c r="E16" t="s">
        <v>69</v>
      </c>
      <c r="F16">
        <v>67001</v>
      </c>
      <c r="H16" s="44">
        <v>4</v>
      </c>
      <c r="I16" s="42">
        <f>H16/$H$33</f>
        <v>0.10810810810810811</v>
      </c>
      <c r="J16" s="64">
        <f t="shared" ref="J16:J31" si="1">I16*$B$11</f>
        <v>1.491891891891892</v>
      </c>
    </row>
    <row r="17" spans="5:10" x14ac:dyDescent="0.25">
      <c r="E17" t="s">
        <v>70</v>
      </c>
      <c r="F17">
        <v>67501</v>
      </c>
      <c r="H17" s="44">
        <v>0.5</v>
      </c>
      <c r="I17" s="42">
        <f t="shared" ref="I17:I31" si="2">H17/$H$33</f>
        <v>1.3513513513513514E-2</v>
      </c>
      <c r="J17" s="62">
        <f t="shared" si="1"/>
        <v>0.1864864864864865</v>
      </c>
    </row>
    <row r="18" spans="5:10" x14ac:dyDescent="0.25">
      <c r="E18" t="s">
        <v>8</v>
      </c>
      <c r="F18">
        <v>67019</v>
      </c>
      <c r="H18" s="44">
        <v>2</v>
      </c>
      <c r="I18" s="42">
        <f t="shared" si="2"/>
        <v>5.4054054054054057E-2</v>
      </c>
      <c r="J18" s="62">
        <f t="shared" si="1"/>
        <v>0.74594594594594599</v>
      </c>
    </row>
    <row r="19" spans="5:10" x14ac:dyDescent="0.25">
      <c r="E19" t="s">
        <v>71</v>
      </c>
      <c r="F19">
        <v>55001</v>
      </c>
      <c r="H19" s="44">
        <v>12.5</v>
      </c>
      <c r="I19" s="42">
        <f t="shared" si="2"/>
        <v>0.33783783783783783</v>
      </c>
      <c r="J19" s="62">
        <f t="shared" si="1"/>
        <v>4.6621621621621623</v>
      </c>
    </row>
    <row r="20" spans="5:10" x14ac:dyDescent="0.25">
      <c r="E20" t="s">
        <v>13</v>
      </c>
      <c r="F20">
        <v>60049</v>
      </c>
      <c r="H20" s="44">
        <v>0</v>
      </c>
      <c r="I20" s="42">
        <f t="shared" si="2"/>
        <v>0</v>
      </c>
      <c r="J20" s="62">
        <f t="shared" si="1"/>
        <v>0</v>
      </c>
    </row>
    <row r="21" spans="5:10" x14ac:dyDescent="0.25">
      <c r="E21" t="s">
        <v>72</v>
      </c>
      <c r="F21">
        <v>48010</v>
      </c>
      <c r="H21" s="44">
        <v>2</v>
      </c>
      <c r="I21" s="42">
        <f t="shared" si="2"/>
        <v>5.4054054054054057E-2</v>
      </c>
      <c r="J21" s="62">
        <f t="shared" si="1"/>
        <v>0.74594594594594599</v>
      </c>
    </row>
    <row r="22" spans="5:10" x14ac:dyDescent="0.25">
      <c r="E22" t="s">
        <v>73</v>
      </c>
      <c r="F22">
        <v>66001</v>
      </c>
      <c r="H22" s="44">
        <v>4</v>
      </c>
      <c r="I22" s="42">
        <f t="shared" si="2"/>
        <v>0.10810810810810811</v>
      </c>
      <c r="J22" s="62">
        <f t="shared" si="1"/>
        <v>1.491891891891892</v>
      </c>
    </row>
    <row r="23" spans="5:10" x14ac:dyDescent="0.25">
      <c r="E23" t="s">
        <v>74</v>
      </c>
      <c r="F23">
        <v>66501</v>
      </c>
      <c r="H23" s="44">
        <v>1</v>
      </c>
      <c r="I23" s="42">
        <f t="shared" si="2"/>
        <v>2.7027027027027029E-2</v>
      </c>
      <c r="J23" s="62">
        <f t="shared" si="1"/>
        <v>0.37297297297297299</v>
      </c>
    </row>
    <row r="24" spans="5:10" x14ac:dyDescent="0.25">
      <c r="E24" t="s">
        <v>75</v>
      </c>
      <c r="F24">
        <v>65002</v>
      </c>
      <c r="H24" s="44">
        <v>2</v>
      </c>
      <c r="I24" s="42">
        <f t="shared" si="2"/>
        <v>5.4054054054054057E-2</v>
      </c>
      <c r="J24" s="62">
        <f t="shared" si="1"/>
        <v>0.74594594594594599</v>
      </c>
    </row>
    <row r="25" spans="5:10" x14ac:dyDescent="0.25">
      <c r="E25" t="s">
        <v>76</v>
      </c>
      <c r="F25">
        <v>48070</v>
      </c>
      <c r="H25" s="44">
        <v>0</v>
      </c>
      <c r="I25" s="42">
        <f t="shared" si="2"/>
        <v>0</v>
      </c>
      <c r="J25" s="62">
        <f t="shared" si="1"/>
        <v>0</v>
      </c>
    </row>
    <row r="26" spans="5:10" x14ac:dyDescent="0.25">
      <c r="E26" t="s">
        <v>77</v>
      </c>
      <c r="F26">
        <v>55009</v>
      </c>
      <c r="H26" s="44">
        <v>3</v>
      </c>
      <c r="I26" s="42">
        <f t="shared" si="2"/>
        <v>8.1081081081081086E-2</v>
      </c>
      <c r="J26" s="62">
        <f t="shared" si="1"/>
        <v>1.118918918918919</v>
      </c>
    </row>
    <row r="27" spans="5:10" x14ac:dyDescent="0.25">
      <c r="E27" t="s">
        <v>78</v>
      </c>
      <c r="F27">
        <v>42600</v>
      </c>
      <c r="H27" s="44">
        <v>1</v>
      </c>
      <c r="I27" s="42">
        <f t="shared" si="2"/>
        <v>2.7027027027027029E-2</v>
      </c>
      <c r="J27" s="62">
        <f t="shared" si="1"/>
        <v>0.37297297297297299</v>
      </c>
    </row>
    <row r="28" spans="5:10" x14ac:dyDescent="0.25">
      <c r="E28" t="s">
        <v>79</v>
      </c>
      <c r="F28">
        <v>67701</v>
      </c>
      <c r="H28" s="44">
        <v>0</v>
      </c>
      <c r="I28" s="42">
        <f t="shared" si="2"/>
        <v>0</v>
      </c>
      <c r="J28" s="62">
        <f t="shared" si="1"/>
        <v>0</v>
      </c>
    </row>
    <row r="29" spans="5:10" x14ac:dyDescent="0.25">
      <c r="E29" t="s">
        <v>80</v>
      </c>
      <c r="F29">
        <v>55007</v>
      </c>
      <c r="H29" s="44">
        <v>2</v>
      </c>
      <c r="I29" s="42">
        <f t="shared" si="2"/>
        <v>5.4054054054054057E-2</v>
      </c>
      <c r="J29" s="62">
        <f t="shared" si="1"/>
        <v>0.74594594594594599</v>
      </c>
    </row>
    <row r="30" spans="5:10" x14ac:dyDescent="0.25">
      <c r="E30" t="s">
        <v>81</v>
      </c>
      <c r="F30">
        <v>55006</v>
      </c>
      <c r="H30" s="44">
        <v>2</v>
      </c>
      <c r="I30" s="42">
        <f t="shared" si="2"/>
        <v>5.4054054054054057E-2</v>
      </c>
      <c r="J30" s="62">
        <f t="shared" si="1"/>
        <v>0.74594594594594599</v>
      </c>
    </row>
    <row r="31" spans="5:10" x14ac:dyDescent="0.25">
      <c r="E31" t="s">
        <v>82</v>
      </c>
      <c r="F31">
        <v>49961</v>
      </c>
      <c r="H31" s="44">
        <v>1</v>
      </c>
      <c r="I31" s="42">
        <f t="shared" si="2"/>
        <v>2.7027027027027029E-2</v>
      </c>
      <c r="J31" s="62">
        <f t="shared" si="1"/>
        <v>0.37297297297297299</v>
      </c>
    </row>
    <row r="32" spans="5:10" x14ac:dyDescent="0.25">
      <c r="H32" s="44"/>
    </row>
    <row r="33" spans="8:10" x14ac:dyDescent="0.25">
      <c r="H33" s="45">
        <f>SUM(H15:H32)</f>
        <v>37</v>
      </c>
      <c r="I33" s="43">
        <f>SUM(I15:I32)</f>
        <v>0.99999999999999978</v>
      </c>
      <c r="J33" s="65">
        <f>SUM(J15:J32)</f>
        <v>13.8</v>
      </c>
    </row>
    <row r="34" spans="8:10" x14ac:dyDescent="0.25">
      <c r="J34" s="64"/>
    </row>
    <row r="35" spans="8:10" ht="13.8" thickBot="1" x14ac:dyDescent="0.3">
      <c r="H35" s="46">
        <f>H33+H12</f>
        <v>64.5</v>
      </c>
      <c r="I35" s="47"/>
      <c r="J35" s="66">
        <f>J33+J12</f>
        <v>13.8</v>
      </c>
    </row>
    <row r="36" spans="8:10" ht="13.8" thickTop="1" x14ac:dyDescent="0.25"/>
  </sheetData>
  <mergeCells count="1">
    <mergeCell ref="A3:C3"/>
  </mergeCells>
  <phoneticPr fontId="0" type="noConversion"/>
  <pageMargins left="0.75" right="0.75" top="1" bottom="1" header="0.5" footer="0.5"/>
  <pageSetup scale="9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opLeftCell="B1" workbookViewId="0">
      <selection activeCell="B22" sqref="B22"/>
    </sheetView>
  </sheetViews>
  <sheetFormatPr defaultRowHeight="13.2" x14ac:dyDescent="0.25"/>
  <cols>
    <col min="1" max="1" width="0" hidden="1" customWidth="1"/>
    <col min="2" max="2" width="61.77734375" bestFit="1" customWidth="1"/>
    <col min="8" max="8" width="12.77734375" bestFit="1" customWidth="1"/>
  </cols>
  <sheetData>
    <row r="1" spans="1:9" s="74" customFormat="1" ht="15.6" x14ac:dyDescent="0.3">
      <c r="B1" s="106" t="s">
        <v>1291</v>
      </c>
      <c r="C1" s="107" t="s">
        <v>130</v>
      </c>
      <c r="D1" s="108">
        <v>43647</v>
      </c>
      <c r="E1" s="104"/>
      <c r="F1" s="104"/>
      <c r="G1" s="104"/>
    </row>
    <row r="2" spans="1:9" s="74" customFormat="1" ht="64.5" customHeight="1" x14ac:dyDescent="0.25">
      <c r="A2" s="110" t="s">
        <v>434</v>
      </c>
      <c r="B2" s="109" t="s">
        <v>398</v>
      </c>
      <c r="C2" s="82" t="s">
        <v>9</v>
      </c>
      <c r="D2" s="109" t="s">
        <v>114</v>
      </c>
      <c r="E2" s="82" t="s">
        <v>137</v>
      </c>
      <c r="F2" s="109" t="s">
        <v>113</v>
      </c>
      <c r="G2" s="82" t="s">
        <v>217</v>
      </c>
      <c r="H2" s="110" t="s">
        <v>436</v>
      </c>
      <c r="I2" s="110" t="s">
        <v>437</v>
      </c>
    </row>
    <row r="3" spans="1:9" s="74" customFormat="1" ht="17.399999999999999" x14ac:dyDescent="0.3">
      <c r="B3" s="142" t="s">
        <v>1286</v>
      </c>
      <c r="C3" s="115"/>
      <c r="D3" s="116"/>
      <c r="I3" s="75"/>
    </row>
    <row r="4" spans="1:9" s="74" customFormat="1" x14ac:dyDescent="0.25">
      <c r="B4" s="86" t="s">
        <v>380</v>
      </c>
      <c r="C4" s="127" t="s">
        <v>110</v>
      </c>
      <c r="D4" s="79"/>
      <c r="E4" s="128"/>
      <c r="F4" s="79" t="s">
        <v>140</v>
      </c>
      <c r="G4" s="128"/>
      <c r="H4" s="201" t="s">
        <v>132</v>
      </c>
      <c r="I4" s="75"/>
    </row>
    <row r="5" spans="1:9" s="74" customFormat="1" x14ac:dyDescent="0.25">
      <c r="B5" s="79" t="s">
        <v>1290</v>
      </c>
      <c r="C5" s="126">
        <v>2140</v>
      </c>
      <c r="D5" s="79">
        <v>303003</v>
      </c>
      <c r="E5" s="86"/>
      <c r="F5" s="79" t="s">
        <v>241</v>
      </c>
      <c r="G5" s="121"/>
      <c r="H5" s="203">
        <v>4009004</v>
      </c>
      <c r="I5" s="75"/>
    </row>
    <row r="6" spans="1:9" s="74" customFormat="1" ht="13.5" customHeight="1" x14ac:dyDescent="0.25">
      <c r="A6" s="200">
        <v>93020</v>
      </c>
      <c r="B6" s="79" t="s">
        <v>639</v>
      </c>
      <c r="C6" s="126" t="s">
        <v>109</v>
      </c>
      <c r="D6" s="79"/>
      <c r="E6" s="121"/>
      <c r="F6" s="79" t="s">
        <v>346</v>
      </c>
      <c r="G6" s="121"/>
      <c r="H6" s="125">
        <v>4009004</v>
      </c>
      <c r="I6" s="77"/>
    </row>
    <row r="7" spans="1:9" s="74" customFormat="1" x14ac:dyDescent="0.25">
      <c r="A7" s="83">
        <v>48052</v>
      </c>
      <c r="B7" s="79" t="s">
        <v>637</v>
      </c>
      <c r="C7" s="126" t="s">
        <v>109</v>
      </c>
      <c r="D7" s="79"/>
      <c r="E7" s="121"/>
      <c r="F7" s="79" t="s">
        <v>353</v>
      </c>
      <c r="G7" s="86"/>
      <c r="H7" s="125">
        <v>4009004</v>
      </c>
      <c r="I7" s="77"/>
    </row>
    <row r="8" spans="1:9" s="74" customFormat="1" x14ac:dyDescent="0.25">
      <c r="A8" s="200">
        <v>93010</v>
      </c>
      <c r="B8" s="86" t="s">
        <v>116</v>
      </c>
      <c r="C8" s="123" t="s">
        <v>104</v>
      </c>
      <c r="D8" s="79"/>
      <c r="E8" s="121"/>
      <c r="F8" s="79"/>
      <c r="G8" s="86"/>
      <c r="H8" s="125">
        <v>4008155</v>
      </c>
      <c r="I8" s="77"/>
    </row>
    <row r="9" spans="1:9" s="74" customFormat="1" x14ac:dyDescent="0.25">
      <c r="A9" s="83">
        <v>95000</v>
      </c>
      <c r="B9" s="86" t="s">
        <v>237</v>
      </c>
      <c r="C9" s="126" t="s">
        <v>102</v>
      </c>
      <c r="D9" s="79"/>
      <c r="E9" s="121"/>
      <c r="F9" s="79"/>
      <c r="G9" s="121"/>
      <c r="H9" s="202" t="s">
        <v>136</v>
      </c>
      <c r="I9" s="75"/>
    </row>
    <row r="10" spans="1:9" s="74" customFormat="1" x14ac:dyDescent="0.25">
      <c r="A10" s="200">
        <v>96000</v>
      </c>
      <c r="B10" s="192" t="s">
        <v>1261</v>
      </c>
      <c r="C10" s="126" t="s">
        <v>103</v>
      </c>
      <c r="D10" s="79"/>
      <c r="E10" s="121"/>
      <c r="F10" s="79"/>
      <c r="G10" s="121"/>
      <c r="H10" s="202" t="s">
        <v>136</v>
      </c>
      <c r="I10" s="75"/>
    </row>
    <row r="11" spans="1:9" s="74" customFormat="1" x14ac:dyDescent="0.25">
      <c r="A11" s="200">
        <v>70080</v>
      </c>
      <c r="B11" s="79" t="s">
        <v>542</v>
      </c>
      <c r="C11" s="126" t="s">
        <v>109</v>
      </c>
      <c r="D11" s="79"/>
      <c r="E11" s="79"/>
      <c r="F11" s="79" t="s">
        <v>352</v>
      </c>
      <c r="G11" s="79"/>
      <c r="H11" s="79">
        <v>4009004</v>
      </c>
      <c r="I11" s="75"/>
    </row>
    <row r="12" spans="1:9" s="74" customFormat="1" x14ac:dyDescent="0.25">
      <c r="A12" s="200">
        <v>70080</v>
      </c>
      <c r="B12" s="86" t="s">
        <v>235</v>
      </c>
      <c r="C12" s="134" t="s">
        <v>99</v>
      </c>
      <c r="D12" s="79"/>
      <c r="E12" s="121"/>
      <c r="F12" s="79" t="s">
        <v>232</v>
      </c>
      <c r="G12" s="121"/>
      <c r="H12" s="201" t="s">
        <v>135</v>
      </c>
      <c r="I12" s="75"/>
    </row>
    <row r="13" spans="1:9" s="74" customFormat="1" x14ac:dyDescent="0.25">
      <c r="A13" s="200">
        <v>70080</v>
      </c>
      <c r="B13" s="99" t="s">
        <v>618</v>
      </c>
      <c r="C13" s="126" t="s">
        <v>109</v>
      </c>
      <c r="D13" s="81"/>
      <c r="E13" s="139" t="s">
        <v>131</v>
      </c>
      <c r="F13" s="79"/>
      <c r="G13" s="139"/>
      <c r="H13" s="201">
        <v>4002700</v>
      </c>
      <c r="I13" s="75"/>
    </row>
    <row r="14" spans="1:9" s="74" customFormat="1" x14ac:dyDescent="0.25">
      <c r="A14" s="200">
        <v>70080</v>
      </c>
      <c r="B14" s="79" t="s">
        <v>619</v>
      </c>
      <c r="C14" s="134" t="s">
        <v>112</v>
      </c>
      <c r="D14" s="81"/>
      <c r="E14" s="128">
        <v>70080</v>
      </c>
      <c r="F14" s="79"/>
      <c r="G14" s="128"/>
      <c r="H14" s="201">
        <v>4008000</v>
      </c>
      <c r="I14" s="75"/>
    </row>
    <row r="15" spans="1:9" s="74" customFormat="1" x14ac:dyDescent="0.25">
      <c r="A15" s="200">
        <v>70086</v>
      </c>
      <c r="B15" s="81" t="s">
        <v>616</v>
      </c>
      <c r="C15" s="126" t="s">
        <v>109</v>
      </c>
      <c r="D15" s="81"/>
      <c r="E15" s="139" t="s">
        <v>131</v>
      </c>
      <c r="F15" s="79"/>
      <c r="G15" s="139"/>
      <c r="H15" s="201">
        <v>4002415</v>
      </c>
      <c r="I15" s="75"/>
    </row>
    <row r="16" spans="1:9" s="74" customFormat="1" x14ac:dyDescent="0.25">
      <c r="B16" s="86" t="s">
        <v>617</v>
      </c>
      <c r="C16" s="126" t="s">
        <v>109</v>
      </c>
      <c r="D16" s="81"/>
      <c r="E16" s="139" t="s">
        <v>131</v>
      </c>
      <c r="F16" s="79"/>
      <c r="G16" s="139"/>
      <c r="H16" s="201">
        <v>4002416</v>
      </c>
      <c r="I16" s="76"/>
    </row>
    <row r="17" spans="1:9" s="74" customFormat="1" x14ac:dyDescent="0.25">
      <c r="A17" s="83"/>
      <c r="B17" s="79" t="s">
        <v>620</v>
      </c>
      <c r="C17" s="134" t="s">
        <v>109</v>
      </c>
      <c r="D17" s="79"/>
      <c r="E17" s="121">
        <v>70086</v>
      </c>
      <c r="F17" s="79"/>
      <c r="G17" s="121"/>
      <c r="H17" s="125">
        <v>4002199</v>
      </c>
      <c r="I17" s="77"/>
    </row>
    <row r="18" spans="1:9" s="74" customFormat="1" x14ac:dyDescent="0.25">
      <c r="B18" s="79" t="s">
        <v>1289</v>
      </c>
      <c r="C18" s="126">
        <v>2140</v>
      </c>
      <c r="D18" s="79">
        <v>303003</v>
      </c>
      <c r="E18" s="121"/>
      <c r="F18" s="79" t="s">
        <v>243</v>
      </c>
      <c r="G18" s="121"/>
      <c r="H18" s="203">
        <v>4009004</v>
      </c>
      <c r="I18" s="75"/>
    </row>
    <row r="19" spans="1:9" s="74" customFormat="1" x14ac:dyDescent="0.25">
      <c r="B19" s="79" t="s">
        <v>1257</v>
      </c>
      <c r="C19" s="126">
        <v>2140</v>
      </c>
      <c r="D19" s="79">
        <v>303003</v>
      </c>
      <c r="E19" s="86"/>
      <c r="F19" s="79" t="s">
        <v>242</v>
      </c>
      <c r="G19" s="121"/>
      <c r="H19" s="203">
        <v>4009004</v>
      </c>
      <c r="I19" s="75"/>
    </row>
    <row r="20" spans="1:9" x14ac:dyDescent="0.25">
      <c r="B20" s="262" t="s">
        <v>1451</v>
      </c>
      <c r="C20" s="273" t="s">
        <v>101</v>
      </c>
      <c r="D20" s="265"/>
      <c r="E20" s="265"/>
      <c r="F20" s="265" t="s">
        <v>1220</v>
      </c>
      <c r="G20" s="265"/>
      <c r="H20" s="275">
        <v>4009060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4"/>
  <sheetViews>
    <sheetView workbookViewId="0">
      <selection activeCell="B15" sqref="B15"/>
    </sheetView>
  </sheetViews>
  <sheetFormatPr defaultColWidth="9.21875" defaultRowHeight="14.4" x14ac:dyDescent="0.3"/>
  <cols>
    <col min="1" max="1" width="11" style="89" bestFit="1" customWidth="1"/>
    <col min="2" max="2" width="52.77734375" style="89" bestFit="1" customWidth="1"/>
    <col min="3" max="16384" width="9.21875" style="89"/>
  </cols>
  <sheetData>
    <row r="1" spans="1:2" ht="16.2" thickBot="1" x14ac:dyDescent="0.35">
      <c r="A1" s="92">
        <v>43305</v>
      </c>
    </row>
    <row r="2" spans="1:2" ht="15.6" thickTop="1" thickBot="1" x14ac:dyDescent="0.35">
      <c r="A2" s="88" t="s">
        <v>245</v>
      </c>
      <c r="B2" s="88" t="s">
        <v>246</v>
      </c>
    </row>
    <row r="3" spans="1:2" ht="15" thickTop="1" x14ac:dyDescent="0.3">
      <c r="A3" s="89" t="s">
        <v>96</v>
      </c>
      <c r="B3" s="89" t="s">
        <v>247</v>
      </c>
    </row>
    <row r="4" spans="1:2" x14ac:dyDescent="0.3">
      <c r="A4" s="89" t="s">
        <v>109</v>
      </c>
      <c r="B4" s="89" t="s">
        <v>248</v>
      </c>
    </row>
    <row r="5" spans="1:2" x14ac:dyDescent="0.3">
      <c r="A5" s="89" t="s">
        <v>110</v>
      </c>
      <c r="B5" s="89" t="s">
        <v>249</v>
      </c>
    </row>
    <row r="6" spans="1:2" x14ac:dyDescent="0.3">
      <c r="A6" s="89" t="s">
        <v>98</v>
      </c>
      <c r="B6" s="89" t="s">
        <v>250</v>
      </c>
    </row>
    <row r="7" spans="1:2" x14ac:dyDescent="0.3">
      <c r="A7" s="89" t="s">
        <v>251</v>
      </c>
      <c r="B7" s="89" t="s">
        <v>252</v>
      </c>
    </row>
    <row r="8" spans="1:2" x14ac:dyDescent="0.3">
      <c r="A8" s="89" t="s">
        <v>111</v>
      </c>
      <c r="B8" s="89" t="s">
        <v>253</v>
      </c>
    </row>
    <row r="9" spans="1:2" x14ac:dyDescent="0.3">
      <c r="A9" s="89" t="s">
        <v>254</v>
      </c>
      <c r="B9" s="89" t="s">
        <v>255</v>
      </c>
    </row>
    <row r="10" spans="1:2" x14ac:dyDescent="0.3">
      <c r="A10" s="89" t="s">
        <v>256</v>
      </c>
      <c r="B10" s="89" t="s">
        <v>257</v>
      </c>
    </row>
    <row r="11" spans="1:2" x14ac:dyDescent="0.3">
      <c r="A11" s="89" t="s">
        <v>112</v>
      </c>
      <c r="B11" s="89" t="s">
        <v>258</v>
      </c>
    </row>
    <row r="12" spans="1:2" x14ac:dyDescent="0.3">
      <c r="A12" s="89" t="s">
        <v>95</v>
      </c>
      <c r="B12" s="89" t="s">
        <v>259</v>
      </c>
    </row>
    <row r="13" spans="1:2" x14ac:dyDescent="0.3">
      <c r="A13" s="89" t="s">
        <v>97</v>
      </c>
      <c r="B13" s="89" t="s">
        <v>260</v>
      </c>
    </row>
    <row r="14" spans="1:2" x14ac:dyDescent="0.3">
      <c r="A14" s="89" t="s">
        <v>101</v>
      </c>
      <c r="B14" s="89" t="s">
        <v>261</v>
      </c>
    </row>
    <row r="15" spans="1:2" s="158" customFormat="1" x14ac:dyDescent="0.3">
      <c r="A15" s="272" t="s">
        <v>1359</v>
      </c>
      <c r="B15" s="158" t="s">
        <v>1444</v>
      </c>
    </row>
    <row r="16" spans="1:2" x14ac:dyDescent="0.3">
      <c r="A16" s="89" t="s">
        <v>100</v>
      </c>
      <c r="B16" s="89" t="s">
        <v>262</v>
      </c>
    </row>
    <row r="17" spans="1:2" x14ac:dyDescent="0.3">
      <c r="A17" s="89" t="s">
        <v>104</v>
      </c>
      <c r="B17" s="89" t="s">
        <v>263</v>
      </c>
    </row>
    <row r="18" spans="1:2" x14ac:dyDescent="0.3">
      <c r="A18" s="89" t="s">
        <v>99</v>
      </c>
      <c r="B18" s="89" t="s">
        <v>264</v>
      </c>
    </row>
    <row r="19" spans="1:2" x14ac:dyDescent="0.3">
      <c r="A19" s="89" t="s">
        <v>102</v>
      </c>
      <c r="B19" s="89" t="s">
        <v>265</v>
      </c>
    </row>
    <row r="20" spans="1:2" x14ac:dyDescent="0.3">
      <c r="A20" s="89" t="s">
        <v>266</v>
      </c>
      <c r="B20" s="89" t="s">
        <v>267</v>
      </c>
    </row>
    <row r="21" spans="1:2" x14ac:dyDescent="0.3">
      <c r="A21" s="89" t="s">
        <v>103</v>
      </c>
      <c r="B21" s="89" t="s">
        <v>268</v>
      </c>
    </row>
    <row r="22" spans="1:2" x14ac:dyDescent="0.3">
      <c r="A22" s="89" t="s">
        <v>240</v>
      </c>
      <c r="B22" s="89" t="s">
        <v>269</v>
      </c>
    </row>
    <row r="23" spans="1:2" x14ac:dyDescent="0.3">
      <c r="A23" s="93"/>
    </row>
    <row r="24" spans="1:2" x14ac:dyDescent="0.3">
      <c r="A24" s="93"/>
    </row>
  </sheetData>
  <pageMargins left="0.7" right="0.7" top="0.75" bottom="0.75" header="0.3" footer="0.3"/>
  <pageSetup orientation="portrait" r:id="rId1"/>
  <headerFoot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2" workbookViewId="0">
      <selection activeCell="B22" sqref="B22:C22"/>
    </sheetView>
  </sheetViews>
  <sheetFormatPr defaultColWidth="10.21875" defaultRowHeight="14.4" x14ac:dyDescent="0.3"/>
  <cols>
    <col min="1" max="1" width="13.77734375" style="158" customWidth="1"/>
    <col min="2" max="2" width="25.21875" style="158" customWidth="1"/>
    <col min="3" max="3" width="36.5546875" style="158" customWidth="1"/>
    <col min="4" max="4" width="25.21875" style="159" customWidth="1"/>
    <col min="5" max="5" width="12.5546875" style="158" customWidth="1"/>
    <col min="6" max="16384" width="10.21875" style="158"/>
  </cols>
  <sheetData>
    <row r="1" spans="1:5" ht="15.6" thickTop="1" thickBot="1" x14ac:dyDescent="0.35">
      <c r="A1" s="241" t="s">
        <v>641</v>
      </c>
      <c r="B1" s="158" t="s">
        <v>1411</v>
      </c>
    </row>
    <row r="2" spans="1:5" ht="15.6" thickTop="1" thickBot="1" x14ac:dyDescent="0.35">
      <c r="A2" s="241" t="s">
        <v>270</v>
      </c>
      <c r="B2" s="241" t="s">
        <v>271</v>
      </c>
      <c r="C2" s="241" t="s">
        <v>272</v>
      </c>
      <c r="D2" s="241" t="s">
        <v>273</v>
      </c>
      <c r="E2" s="241" t="s">
        <v>274</v>
      </c>
    </row>
    <row r="3" spans="1:5" ht="15" thickTop="1" x14ac:dyDescent="0.3">
      <c r="A3" s="96" t="s">
        <v>276</v>
      </c>
      <c r="B3" s="96" t="s">
        <v>277</v>
      </c>
      <c r="C3" s="96" t="s">
        <v>278</v>
      </c>
      <c r="D3" s="97">
        <v>43910</v>
      </c>
      <c r="E3" s="96" t="s">
        <v>279</v>
      </c>
    </row>
    <row r="4" spans="1:5" x14ac:dyDescent="0.3">
      <c r="A4" s="94" t="s">
        <v>276</v>
      </c>
      <c r="B4" s="94" t="s">
        <v>1410</v>
      </c>
      <c r="C4" s="94" t="s">
        <v>65</v>
      </c>
      <c r="D4" s="159">
        <v>43910</v>
      </c>
      <c r="E4" s="158" t="s">
        <v>1409</v>
      </c>
    </row>
    <row r="5" spans="1:5" x14ac:dyDescent="0.3">
      <c r="A5" s="242" t="s">
        <v>276</v>
      </c>
      <c r="B5" s="242" t="s">
        <v>1408</v>
      </c>
      <c r="C5" s="242" t="s">
        <v>1407</v>
      </c>
      <c r="D5" s="245">
        <v>43910</v>
      </c>
      <c r="E5" s="242" t="s">
        <v>1406</v>
      </c>
    </row>
    <row r="6" spans="1:5" x14ac:dyDescent="0.3">
      <c r="A6" s="96" t="s">
        <v>276</v>
      </c>
      <c r="B6" s="96" t="s">
        <v>281</v>
      </c>
      <c r="C6" s="96" t="s">
        <v>282</v>
      </c>
      <c r="D6" s="97">
        <v>43910</v>
      </c>
      <c r="E6" s="96" t="s">
        <v>216</v>
      </c>
    </row>
    <row r="7" spans="1:5" x14ac:dyDescent="0.3">
      <c r="A7" s="158" t="s">
        <v>276</v>
      </c>
      <c r="B7" s="158" t="s">
        <v>284</v>
      </c>
      <c r="C7" s="158" t="s">
        <v>285</v>
      </c>
      <c r="D7" s="159">
        <v>43910</v>
      </c>
      <c r="E7" s="158" t="s">
        <v>286</v>
      </c>
    </row>
    <row r="8" spans="1:5" x14ac:dyDescent="0.3">
      <c r="A8" s="158" t="s">
        <v>276</v>
      </c>
      <c r="B8" s="158" t="s">
        <v>287</v>
      </c>
      <c r="C8" s="158" t="s">
        <v>66</v>
      </c>
      <c r="D8" s="159">
        <v>43910</v>
      </c>
      <c r="E8" s="158" t="s">
        <v>288</v>
      </c>
    </row>
    <row r="9" spans="1:5" x14ac:dyDescent="0.3">
      <c r="A9" s="158" t="s">
        <v>276</v>
      </c>
      <c r="B9" s="158" t="s">
        <v>289</v>
      </c>
      <c r="C9" s="158" t="s">
        <v>290</v>
      </c>
      <c r="D9" s="159">
        <v>43910</v>
      </c>
      <c r="E9" s="158" t="s">
        <v>291</v>
      </c>
    </row>
    <row r="10" spans="1:5" x14ac:dyDescent="0.3">
      <c r="A10" s="194" t="s">
        <v>276</v>
      </c>
      <c r="B10" s="194" t="s">
        <v>292</v>
      </c>
      <c r="C10" s="194" t="s">
        <v>293</v>
      </c>
      <c r="D10" s="195">
        <v>43910</v>
      </c>
      <c r="E10" s="194" t="s">
        <v>294</v>
      </c>
    </row>
    <row r="11" spans="1:5" x14ac:dyDescent="0.3">
      <c r="A11" s="243" t="s">
        <v>276</v>
      </c>
      <c r="B11" s="243" t="s">
        <v>295</v>
      </c>
      <c r="C11" s="243" t="s">
        <v>296</v>
      </c>
      <c r="D11" s="244">
        <v>43910</v>
      </c>
      <c r="E11" s="243" t="s">
        <v>297</v>
      </c>
    </row>
    <row r="12" spans="1:5" x14ac:dyDescent="0.3">
      <c r="A12" s="243" t="s">
        <v>276</v>
      </c>
      <c r="B12" s="243" t="s">
        <v>298</v>
      </c>
      <c r="C12" s="243" t="s">
        <v>299</v>
      </c>
      <c r="D12" s="244">
        <v>43910</v>
      </c>
      <c r="E12" s="243" t="s">
        <v>300</v>
      </c>
    </row>
    <row r="13" spans="1:5" x14ac:dyDescent="0.3">
      <c r="A13" s="96" t="s">
        <v>276</v>
      </c>
      <c r="B13" s="96" t="s">
        <v>301</v>
      </c>
      <c r="C13" s="96" t="s">
        <v>302</v>
      </c>
      <c r="D13" s="97">
        <v>43910</v>
      </c>
      <c r="E13" s="96" t="s">
        <v>303</v>
      </c>
    </row>
    <row r="14" spans="1:5" x14ac:dyDescent="0.3">
      <c r="A14" s="158" t="s">
        <v>276</v>
      </c>
      <c r="B14" s="158" t="s">
        <v>304</v>
      </c>
      <c r="C14" s="158" t="s">
        <v>305</v>
      </c>
      <c r="D14" s="159">
        <v>43910</v>
      </c>
      <c r="E14" s="158" t="s">
        <v>306</v>
      </c>
    </row>
    <row r="15" spans="1:5" x14ac:dyDescent="0.3">
      <c r="A15" s="158" t="s">
        <v>276</v>
      </c>
      <c r="B15" s="158" t="s">
        <v>307</v>
      </c>
      <c r="C15" s="158" t="s">
        <v>308</v>
      </c>
      <c r="D15" s="159">
        <v>43910</v>
      </c>
      <c r="E15" s="158" t="s">
        <v>309</v>
      </c>
    </row>
    <row r="16" spans="1:5" x14ac:dyDescent="0.3">
      <c r="A16" s="158" t="s">
        <v>276</v>
      </c>
      <c r="B16" s="158" t="s">
        <v>310</v>
      </c>
      <c r="C16" s="158" t="s">
        <v>311</v>
      </c>
      <c r="D16" s="159">
        <v>43910</v>
      </c>
      <c r="E16" s="158" t="s">
        <v>312</v>
      </c>
    </row>
    <row r="17" spans="1:5" x14ac:dyDescent="0.3">
      <c r="A17" s="158" t="s">
        <v>276</v>
      </c>
      <c r="B17" s="158" t="s">
        <v>313</v>
      </c>
      <c r="C17" s="158" t="s">
        <v>314</v>
      </c>
      <c r="D17" s="159">
        <v>43910</v>
      </c>
      <c r="E17" s="158" t="s">
        <v>315</v>
      </c>
    </row>
    <row r="18" spans="1:5" x14ac:dyDescent="0.3">
      <c r="A18" s="96" t="s">
        <v>276</v>
      </c>
      <c r="B18" s="96" t="s">
        <v>316</v>
      </c>
      <c r="C18" s="96" t="s">
        <v>317</v>
      </c>
      <c r="D18" s="97">
        <v>43910</v>
      </c>
      <c r="E18" s="96" t="s">
        <v>318</v>
      </c>
    </row>
    <row r="19" spans="1:5" x14ac:dyDescent="0.3">
      <c r="A19" s="242" t="s">
        <v>276</v>
      </c>
      <c r="B19" s="242" t="s">
        <v>1405</v>
      </c>
      <c r="C19" s="242" t="s">
        <v>1404</v>
      </c>
      <c r="D19" s="245">
        <v>43910</v>
      </c>
      <c r="E19" s="242" t="s">
        <v>1403</v>
      </c>
    </row>
    <row r="20" spans="1:5" x14ac:dyDescent="0.3">
      <c r="A20" s="96" t="s">
        <v>276</v>
      </c>
      <c r="B20" s="96" t="s">
        <v>319</v>
      </c>
      <c r="C20" s="96" t="s">
        <v>320</v>
      </c>
      <c r="D20" s="97">
        <v>43910</v>
      </c>
      <c r="E20" s="96" t="s">
        <v>321</v>
      </c>
    </row>
    <row r="21" spans="1:5" x14ac:dyDescent="0.3">
      <c r="A21" s="94" t="s">
        <v>276</v>
      </c>
      <c r="B21" s="94" t="s">
        <v>322</v>
      </c>
      <c r="C21" s="94" t="s">
        <v>323</v>
      </c>
      <c r="D21" s="95">
        <v>43910</v>
      </c>
      <c r="E21" s="94" t="s">
        <v>324</v>
      </c>
    </row>
    <row r="22" spans="1:5" x14ac:dyDescent="0.3">
      <c r="A22" s="216" t="s">
        <v>276</v>
      </c>
      <c r="B22" s="216" t="s">
        <v>325</v>
      </c>
      <c r="C22" s="216" t="s">
        <v>326</v>
      </c>
      <c r="D22" s="159">
        <v>43910</v>
      </c>
      <c r="E22" s="158" t="s">
        <v>327</v>
      </c>
    </row>
    <row r="23" spans="1:5" x14ac:dyDescent="0.3">
      <c r="A23" s="158" t="s">
        <v>276</v>
      </c>
      <c r="B23" s="158" t="s">
        <v>328</v>
      </c>
      <c r="C23" s="158" t="s">
        <v>329</v>
      </c>
      <c r="D23" s="159">
        <v>43910</v>
      </c>
      <c r="E23" s="158" t="s">
        <v>330</v>
      </c>
    </row>
    <row r="24" spans="1:5" x14ac:dyDescent="0.3">
      <c r="A24" s="158" t="s">
        <v>276</v>
      </c>
      <c r="B24" s="158" t="s">
        <v>331</v>
      </c>
      <c r="C24" s="158" t="s">
        <v>128</v>
      </c>
      <c r="D24" s="159">
        <v>43910</v>
      </c>
      <c r="E24" s="158" t="s">
        <v>332</v>
      </c>
    </row>
    <row r="25" spans="1:5" x14ac:dyDescent="0.3">
      <c r="A25" s="96" t="s">
        <v>276</v>
      </c>
      <c r="B25" s="96" t="s">
        <v>333</v>
      </c>
      <c r="C25" s="96" t="s">
        <v>609</v>
      </c>
      <c r="D25" s="97">
        <v>43910</v>
      </c>
      <c r="E25" s="96" t="s">
        <v>610</v>
      </c>
    </row>
    <row r="26" spans="1:5" x14ac:dyDescent="0.3">
      <c r="A26" s="158" t="s">
        <v>276</v>
      </c>
      <c r="B26" s="158" t="s">
        <v>334</v>
      </c>
      <c r="C26" s="158" t="s">
        <v>440</v>
      </c>
      <c r="D26" s="159">
        <v>43910</v>
      </c>
      <c r="E26" s="158" t="s">
        <v>441</v>
      </c>
    </row>
    <row r="27" spans="1:5" x14ac:dyDescent="0.3">
      <c r="A27" s="158" t="s">
        <v>276</v>
      </c>
      <c r="B27" s="158" t="s">
        <v>335</v>
      </c>
      <c r="C27" s="158" t="s">
        <v>442</v>
      </c>
      <c r="D27" s="159">
        <v>43910</v>
      </c>
      <c r="E27" s="158" t="s">
        <v>336</v>
      </c>
    </row>
    <row r="28" spans="1:5" x14ac:dyDescent="0.3">
      <c r="A28" s="158" t="s">
        <v>276</v>
      </c>
      <c r="B28" s="158" t="s">
        <v>337</v>
      </c>
      <c r="C28" s="158" t="s">
        <v>443</v>
      </c>
      <c r="D28" s="159">
        <v>43910</v>
      </c>
      <c r="E28" s="158" t="s">
        <v>444</v>
      </c>
    </row>
    <row r="29" spans="1:5" x14ac:dyDescent="0.3">
      <c r="A29" s="158" t="s">
        <v>276</v>
      </c>
      <c r="B29" s="158" t="s">
        <v>338</v>
      </c>
      <c r="C29" s="158" t="s">
        <v>339</v>
      </c>
      <c r="D29" s="159">
        <v>43910</v>
      </c>
      <c r="E29" s="158" t="s">
        <v>339</v>
      </c>
    </row>
    <row r="30" spans="1:5" x14ac:dyDescent="0.3">
      <c r="A30" s="194" t="s">
        <v>276</v>
      </c>
      <c r="B30" s="194" t="s">
        <v>642</v>
      </c>
      <c r="C30" s="194" t="s">
        <v>643</v>
      </c>
      <c r="D30" s="195">
        <v>43910</v>
      </c>
      <c r="E30" s="194" t="s">
        <v>644</v>
      </c>
    </row>
    <row r="31" spans="1:5" x14ac:dyDescent="0.3">
      <c r="A31" s="96" t="s">
        <v>276</v>
      </c>
      <c r="B31" s="96" t="s">
        <v>1272</v>
      </c>
      <c r="C31" s="96" t="s">
        <v>1284</v>
      </c>
      <c r="D31" s="97">
        <v>43910</v>
      </c>
      <c r="E31" s="96" t="s">
        <v>1283</v>
      </c>
    </row>
    <row r="32" spans="1:5" x14ac:dyDescent="0.3">
      <c r="A32" s="158" t="s">
        <v>276</v>
      </c>
      <c r="B32" s="158" t="s">
        <v>1282</v>
      </c>
      <c r="C32" s="158" t="s">
        <v>1281</v>
      </c>
      <c r="D32" s="159">
        <v>43910</v>
      </c>
      <c r="E32" s="158" t="s">
        <v>1280</v>
      </c>
    </row>
    <row r="33" spans="1:5" x14ac:dyDescent="0.3">
      <c r="A33" s="158" t="s">
        <v>276</v>
      </c>
      <c r="B33" s="158" t="s">
        <v>1279</v>
      </c>
      <c r="C33" s="158" t="s">
        <v>1278</v>
      </c>
      <c r="D33" s="159">
        <v>43910</v>
      </c>
      <c r="E33" s="158" t="s">
        <v>1278</v>
      </c>
    </row>
    <row r="34" spans="1:5" x14ac:dyDescent="0.3">
      <c r="A34" s="158" t="s">
        <v>276</v>
      </c>
      <c r="B34" s="158" t="s">
        <v>1277</v>
      </c>
      <c r="C34" s="158" t="s">
        <v>1276</v>
      </c>
      <c r="D34" s="159">
        <v>43910</v>
      </c>
      <c r="E34" s="158" t="s">
        <v>1275</v>
      </c>
    </row>
    <row r="35" spans="1:5" x14ac:dyDescent="0.3">
      <c r="A35" s="158" t="s">
        <v>276</v>
      </c>
      <c r="B35" s="158" t="s">
        <v>1274</v>
      </c>
      <c r="C35" s="158" t="s">
        <v>1402</v>
      </c>
      <c r="D35" s="159">
        <v>43910</v>
      </c>
      <c r="E35" s="158" t="s">
        <v>1273</v>
      </c>
    </row>
    <row r="36" spans="1:5" x14ac:dyDescent="0.3">
      <c r="A36" s="96" t="s">
        <v>276</v>
      </c>
      <c r="B36" s="96" t="s">
        <v>1401</v>
      </c>
      <c r="C36" s="96" t="s">
        <v>1400</v>
      </c>
      <c r="D36" s="97">
        <v>43910</v>
      </c>
      <c r="E36" s="96" t="s">
        <v>1399</v>
      </c>
    </row>
    <row r="37" spans="1:5" x14ac:dyDescent="0.3">
      <c r="A37" s="242" t="s">
        <v>276</v>
      </c>
      <c r="B37" s="242" t="s">
        <v>1398</v>
      </c>
      <c r="C37" s="242" t="s">
        <v>293</v>
      </c>
      <c r="D37" s="245">
        <v>43910</v>
      </c>
      <c r="E37" s="242" t="s">
        <v>1397</v>
      </c>
    </row>
    <row r="38" spans="1:5" x14ac:dyDescent="0.3">
      <c r="A38" s="158" t="s">
        <v>276</v>
      </c>
      <c r="B38" s="158" t="s">
        <v>426</v>
      </c>
      <c r="C38" s="158" t="s">
        <v>427</v>
      </c>
      <c r="D38" s="159">
        <v>43910</v>
      </c>
      <c r="E38" s="158" t="s">
        <v>428</v>
      </c>
    </row>
    <row r="39" spans="1:5" x14ac:dyDescent="0.3">
      <c r="A39" s="158" t="s">
        <v>276</v>
      </c>
      <c r="B39" s="158" t="s">
        <v>340</v>
      </c>
      <c r="C39" s="158" t="s">
        <v>341</v>
      </c>
      <c r="D39" s="159">
        <v>43910</v>
      </c>
      <c r="E39" s="158" t="s">
        <v>342</v>
      </c>
    </row>
    <row r="40" spans="1:5" x14ac:dyDescent="0.3">
      <c r="A40" s="158" t="s">
        <v>276</v>
      </c>
      <c r="B40" s="158" t="s">
        <v>343</v>
      </c>
      <c r="C40" s="158" t="s">
        <v>344</v>
      </c>
      <c r="D40" s="159">
        <v>43910</v>
      </c>
      <c r="E40" s="158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5"/>
  <sheetViews>
    <sheetView workbookViewId="0">
      <selection activeCell="A7" sqref="A7"/>
    </sheetView>
  </sheetViews>
  <sheetFormatPr defaultColWidth="9.21875" defaultRowHeight="14.4" x14ac:dyDescent="0.3"/>
  <cols>
    <col min="1" max="1" width="11.21875" style="89" customWidth="1"/>
    <col min="2" max="2" width="46.77734375" style="89" customWidth="1"/>
    <col min="3" max="3" width="16.5546875" style="89" customWidth="1"/>
    <col min="4" max="4" width="12.21875" style="89" bestFit="1" customWidth="1"/>
    <col min="5" max="6" width="15.21875" style="89" bestFit="1" customWidth="1"/>
    <col min="7" max="16384" width="9.21875" style="89"/>
  </cols>
  <sheetData>
    <row r="1" spans="1:6" ht="15.6" thickTop="1" thickBot="1" x14ac:dyDescent="0.35">
      <c r="A1" s="88" t="s">
        <v>114</v>
      </c>
      <c r="B1" s="94"/>
      <c r="C1" s="94"/>
      <c r="D1" s="95"/>
      <c r="E1" s="94"/>
      <c r="F1" s="94"/>
    </row>
    <row r="2" spans="1:6" ht="15.6" thickTop="1" thickBot="1" x14ac:dyDescent="0.35">
      <c r="A2" s="88" t="s">
        <v>114</v>
      </c>
      <c r="B2" s="88" t="s">
        <v>445</v>
      </c>
      <c r="C2" s="88" t="s">
        <v>446</v>
      </c>
      <c r="D2" s="88" t="s">
        <v>274</v>
      </c>
      <c r="E2" s="88" t="s">
        <v>275</v>
      </c>
    </row>
    <row r="3" spans="1:6" ht="15" thickTop="1" x14ac:dyDescent="0.3">
      <c r="A3" s="96" t="s">
        <v>447</v>
      </c>
      <c r="B3" s="96" t="s">
        <v>448</v>
      </c>
      <c r="C3" s="97">
        <v>43305</v>
      </c>
      <c r="D3" s="96" t="s">
        <v>449</v>
      </c>
      <c r="E3" s="96" t="s">
        <v>283</v>
      </c>
    </row>
    <row r="4" spans="1:6" x14ac:dyDescent="0.3">
      <c r="A4" s="89" t="s">
        <v>450</v>
      </c>
      <c r="B4" s="89" t="s">
        <v>451</v>
      </c>
      <c r="C4" s="90">
        <v>43305</v>
      </c>
      <c r="D4" s="89" t="s">
        <v>452</v>
      </c>
      <c r="E4" s="89" t="s">
        <v>280</v>
      </c>
    </row>
    <row r="5" spans="1:6" x14ac:dyDescent="0.3">
      <c r="A5" s="89" t="s">
        <v>453</v>
      </c>
      <c r="B5" s="89" t="s">
        <v>454</v>
      </c>
      <c r="C5" s="90">
        <v>43305</v>
      </c>
      <c r="D5" s="89" t="s">
        <v>455</v>
      </c>
      <c r="E5" s="89" t="s">
        <v>280</v>
      </c>
    </row>
    <row r="6" spans="1:6" s="158" customFormat="1" x14ac:dyDescent="0.3">
      <c r="A6" s="214" t="s">
        <v>1308</v>
      </c>
      <c r="B6" s="194" t="s">
        <v>1309</v>
      </c>
      <c r="C6" s="195">
        <v>43647</v>
      </c>
      <c r="D6" s="194" t="s">
        <v>1310</v>
      </c>
      <c r="E6" s="194" t="s">
        <v>280</v>
      </c>
    </row>
    <row r="7" spans="1:6" x14ac:dyDescent="0.3">
      <c r="A7" s="89" t="s">
        <v>456</v>
      </c>
      <c r="B7" s="89" t="s">
        <v>457</v>
      </c>
      <c r="C7" s="90">
        <v>43305</v>
      </c>
      <c r="D7" s="89" t="s">
        <v>458</v>
      </c>
      <c r="E7" s="89" t="s">
        <v>280</v>
      </c>
    </row>
    <row r="8" spans="1:6" x14ac:dyDescent="0.3">
      <c r="A8" s="96" t="s">
        <v>459</v>
      </c>
      <c r="B8" s="96" t="s">
        <v>460</v>
      </c>
      <c r="C8" s="97">
        <v>43305</v>
      </c>
      <c r="D8" s="96" t="s">
        <v>461</v>
      </c>
      <c r="E8" s="96" t="s">
        <v>283</v>
      </c>
    </row>
    <row r="9" spans="1:6" x14ac:dyDescent="0.3">
      <c r="A9" s="89" t="s">
        <v>462</v>
      </c>
      <c r="B9" s="89" t="s">
        <v>463</v>
      </c>
      <c r="C9" s="90">
        <v>43305</v>
      </c>
      <c r="D9" s="89" t="s">
        <v>464</v>
      </c>
      <c r="E9" s="89" t="s">
        <v>280</v>
      </c>
    </row>
    <row r="10" spans="1:6" x14ac:dyDescent="0.3">
      <c r="A10" s="96" t="s">
        <v>465</v>
      </c>
      <c r="B10" s="96" t="s">
        <v>466</v>
      </c>
      <c r="C10" s="97">
        <v>43305</v>
      </c>
      <c r="D10" s="96" t="s">
        <v>467</v>
      </c>
      <c r="E10" s="96" t="s">
        <v>283</v>
      </c>
    </row>
    <row r="11" spans="1:6" x14ac:dyDescent="0.3">
      <c r="A11" s="89" t="s">
        <v>468</v>
      </c>
      <c r="B11" s="89" t="s">
        <v>469</v>
      </c>
      <c r="C11" s="90">
        <v>43305</v>
      </c>
      <c r="D11" s="89" t="s">
        <v>470</v>
      </c>
      <c r="E11" s="89" t="s">
        <v>280</v>
      </c>
    </row>
    <row r="12" spans="1:6" x14ac:dyDescent="0.3">
      <c r="A12" s="96" t="s">
        <v>471</v>
      </c>
      <c r="B12" s="96" t="s">
        <v>472</v>
      </c>
      <c r="C12" s="97">
        <v>43305</v>
      </c>
      <c r="D12" s="96" t="s">
        <v>473</v>
      </c>
      <c r="E12" s="96" t="s">
        <v>283</v>
      </c>
    </row>
    <row r="13" spans="1:6" x14ac:dyDescent="0.3">
      <c r="A13" s="89" t="s">
        <v>474</v>
      </c>
      <c r="B13" s="89" t="s">
        <v>475</v>
      </c>
      <c r="C13" s="90">
        <v>43305</v>
      </c>
      <c r="D13" s="89" t="s">
        <v>476</v>
      </c>
      <c r="E13" s="89" t="s">
        <v>280</v>
      </c>
    </row>
    <row r="14" spans="1:6" x14ac:dyDescent="0.3">
      <c r="A14" s="89" t="s">
        <v>477</v>
      </c>
      <c r="B14" s="89" t="s">
        <v>478</v>
      </c>
      <c r="C14" s="90">
        <v>43305</v>
      </c>
      <c r="D14" s="89" t="s">
        <v>479</v>
      </c>
      <c r="E14" s="89" t="s">
        <v>280</v>
      </c>
    </row>
    <row r="15" spans="1:6" x14ac:dyDescent="0.3">
      <c r="A15" s="89" t="s">
        <v>480</v>
      </c>
      <c r="B15" s="89" t="s">
        <v>481</v>
      </c>
      <c r="C15" s="90">
        <v>43305</v>
      </c>
      <c r="D15" s="89" t="s">
        <v>482</v>
      </c>
      <c r="E15" s="94" t="s">
        <v>280</v>
      </c>
    </row>
    <row r="16" spans="1:6" x14ac:dyDescent="0.3">
      <c r="A16" s="96" t="s">
        <v>483</v>
      </c>
      <c r="B16" s="96" t="s">
        <v>484</v>
      </c>
      <c r="C16" s="97">
        <v>43305</v>
      </c>
      <c r="D16" s="96" t="s">
        <v>485</v>
      </c>
      <c r="E16" s="96" t="s">
        <v>283</v>
      </c>
    </row>
    <row r="17" spans="1:5" x14ac:dyDescent="0.3">
      <c r="A17" s="89" t="s">
        <v>486</v>
      </c>
      <c r="B17" s="89" t="s">
        <v>487</v>
      </c>
      <c r="C17" s="90">
        <v>43305</v>
      </c>
      <c r="D17" s="89" t="s">
        <v>488</v>
      </c>
      <c r="E17" s="89" t="s">
        <v>280</v>
      </c>
    </row>
    <row r="18" spans="1:5" x14ac:dyDescent="0.3">
      <c r="A18" s="89" t="s">
        <v>489</v>
      </c>
      <c r="B18" s="89" t="s">
        <v>490</v>
      </c>
      <c r="C18" s="90">
        <v>43305</v>
      </c>
      <c r="D18" s="89" t="s">
        <v>491</v>
      </c>
      <c r="E18" s="89" t="s">
        <v>280</v>
      </c>
    </row>
    <row r="19" spans="1:5" x14ac:dyDescent="0.3">
      <c r="A19" s="89" t="s">
        <v>492</v>
      </c>
      <c r="B19" s="89" t="s">
        <v>493</v>
      </c>
      <c r="C19" s="90">
        <v>43305</v>
      </c>
      <c r="D19" s="89" t="s">
        <v>494</v>
      </c>
      <c r="E19" s="89" t="s">
        <v>280</v>
      </c>
    </row>
    <row r="20" spans="1:5" x14ac:dyDescent="0.3">
      <c r="A20" s="96" t="s">
        <v>495</v>
      </c>
      <c r="B20" s="96" t="s">
        <v>496</v>
      </c>
      <c r="C20" s="97">
        <v>43305</v>
      </c>
      <c r="D20" s="96" t="s">
        <v>497</v>
      </c>
      <c r="E20" s="96" t="s">
        <v>283</v>
      </c>
    </row>
    <row r="21" spans="1:5" x14ac:dyDescent="0.3">
      <c r="A21" s="89" t="s">
        <v>498</v>
      </c>
      <c r="B21" s="89" t="s">
        <v>499</v>
      </c>
      <c r="C21" s="90">
        <v>43305</v>
      </c>
      <c r="D21" s="89" t="s">
        <v>500</v>
      </c>
      <c r="E21" s="89" t="s">
        <v>280</v>
      </c>
    </row>
    <row r="22" spans="1:5" x14ac:dyDescent="0.3">
      <c r="A22" s="96" t="s">
        <v>501</v>
      </c>
      <c r="B22" s="96" t="s">
        <v>502</v>
      </c>
      <c r="C22" s="97">
        <v>43305</v>
      </c>
      <c r="D22" s="96" t="s">
        <v>503</v>
      </c>
      <c r="E22" s="96" t="s">
        <v>283</v>
      </c>
    </row>
    <row r="23" spans="1:5" x14ac:dyDescent="0.3">
      <c r="A23" s="89" t="s">
        <v>416</v>
      </c>
      <c r="B23" s="89" t="s">
        <v>504</v>
      </c>
      <c r="C23" s="90">
        <v>43305</v>
      </c>
      <c r="D23" s="89" t="s">
        <v>505</v>
      </c>
      <c r="E23" s="89" t="s">
        <v>280</v>
      </c>
    </row>
    <row r="24" spans="1:5" x14ac:dyDescent="0.3">
      <c r="A24" s="89" t="s">
        <v>506</v>
      </c>
      <c r="B24" s="89" t="s">
        <v>507</v>
      </c>
      <c r="C24" s="90">
        <v>43305</v>
      </c>
      <c r="D24" s="89" t="s">
        <v>508</v>
      </c>
      <c r="E24" s="89" t="s">
        <v>280</v>
      </c>
    </row>
    <row r="25" spans="1:5" x14ac:dyDescent="0.3">
      <c r="A25" s="89" t="s">
        <v>509</v>
      </c>
      <c r="B25" s="89" t="s">
        <v>510</v>
      </c>
      <c r="C25" s="90">
        <v>43305</v>
      </c>
      <c r="D25" s="89" t="s">
        <v>511</v>
      </c>
      <c r="E25" s="89" t="s">
        <v>280</v>
      </c>
    </row>
  </sheetData>
  <pageMargins left="0.7" right="0.7" top="0.75" bottom="0.75" header="0.3" footer="0.3"/>
  <pageSetup orientation="portrait" r:id="rId1"/>
  <headerFoot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06"/>
  <sheetViews>
    <sheetView topLeftCell="A389" workbookViewId="0">
      <selection activeCell="A399" sqref="A399:H399"/>
    </sheetView>
  </sheetViews>
  <sheetFormatPr defaultColWidth="9.21875" defaultRowHeight="14.4" x14ac:dyDescent="0.3"/>
  <cols>
    <col min="1" max="1" width="8.21875" style="89" customWidth="1"/>
    <col min="2" max="2" width="11.44140625" style="89" bestFit="1" customWidth="1"/>
    <col min="3" max="3" width="9.21875" style="89"/>
    <col min="4" max="4" width="52.5546875" style="89" bestFit="1" customWidth="1"/>
    <col min="5" max="5" width="9.21875" style="89"/>
    <col min="6" max="6" width="12.21875" style="89" bestFit="1" customWidth="1"/>
    <col min="7" max="16384" width="9.21875" style="89"/>
  </cols>
  <sheetData>
    <row r="1" spans="1:8" ht="15" thickBot="1" x14ac:dyDescent="0.35">
      <c r="A1" s="159">
        <v>43644</v>
      </c>
    </row>
    <row r="2" spans="1:8" ht="15.6" thickTop="1" thickBot="1" x14ac:dyDescent="0.35">
      <c r="A2" s="172" t="s">
        <v>512</v>
      </c>
      <c r="B2" t="s">
        <v>1321</v>
      </c>
      <c r="C2"/>
      <c r="D2"/>
      <c r="E2"/>
      <c r="F2"/>
      <c r="G2"/>
      <c r="H2"/>
    </row>
    <row r="3" spans="1:8" ht="15.6" thickTop="1" thickBot="1" x14ac:dyDescent="0.35">
      <c r="A3" s="172" t="s">
        <v>270</v>
      </c>
      <c r="B3" s="172" t="s">
        <v>113</v>
      </c>
      <c r="C3" s="172" t="s">
        <v>513</v>
      </c>
      <c r="D3" s="172" t="s">
        <v>445</v>
      </c>
      <c r="E3" s="172" t="s">
        <v>114</v>
      </c>
      <c r="F3" s="172" t="s">
        <v>658</v>
      </c>
      <c r="G3" s="172" t="s">
        <v>656</v>
      </c>
      <c r="H3" s="172" t="s">
        <v>657</v>
      </c>
    </row>
    <row r="4" spans="1:8" ht="15" thickTop="1" x14ac:dyDescent="0.3">
      <c r="A4" s="39" t="s">
        <v>276</v>
      </c>
      <c r="B4" s="39" t="s">
        <v>125</v>
      </c>
      <c r="C4" s="39" t="s">
        <v>514</v>
      </c>
      <c r="D4" s="39" t="s">
        <v>515</v>
      </c>
      <c r="E4" s="39" t="s">
        <v>280</v>
      </c>
      <c r="F4" s="39" t="s">
        <v>786</v>
      </c>
      <c r="G4" s="39" t="s">
        <v>113</v>
      </c>
      <c r="H4" s="39" t="s">
        <v>113</v>
      </c>
    </row>
    <row r="5" spans="1:8" x14ac:dyDescent="0.3">
      <c r="A5" s="39" t="s">
        <v>276</v>
      </c>
      <c r="B5" s="39" t="s">
        <v>124</v>
      </c>
      <c r="C5" s="39" t="s">
        <v>514</v>
      </c>
      <c r="D5" s="39" t="s">
        <v>516</v>
      </c>
      <c r="E5" s="39" t="s">
        <v>280</v>
      </c>
      <c r="F5" s="39" t="s">
        <v>786</v>
      </c>
      <c r="G5" s="39" t="s">
        <v>113</v>
      </c>
      <c r="H5" s="39" t="s">
        <v>113</v>
      </c>
    </row>
    <row r="6" spans="1:8" x14ac:dyDescent="0.3">
      <c r="A6" s="39" t="s">
        <v>276</v>
      </c>
      <c r="B6" s="39" t="s">
        <v>368</v>
      </c>
      <c r="C6" s="39" t="s">
        <v>514</v>
      </c>
      <c r="D6" s="39" t="s">
        <v>517</v>
      </c>
      <c r="E6" s="39" t="s">
        <v>280</v>
      </c>
      <c r="F6" s="39" t="s">
        <v>786</v>
      </c>
      <c r="G6" s="39" t="s">
        <v>113</v>
      </c>
      <c r="H6" s="39" t="s">
        <v>113</v>
      </c>
    </row>
    <row r="7" spans="1:8" x14ac:dyDescent="0.3">
      <c r="A7" s="215" t="s">
        <v>276</v>
      </c>
      <c r="B7" s="215" t="s">
        <v>127</v>
      </c>
      <c r="C7" s="215" t="s">
        <v>514</v>
      </c>
      <c r="D7" s="215" t="s">
        <v>518</v>
      </c>
      <c r="E7" s="215" t="s">
        <v>280</v>
      </c>
      <c r="F7" s="215" t="s">
        <v>786</v>
      </c>
      <c r="G7" s="215" t="s">
        <v>113</v>
      </c>
      <c r="H7" s="215" t="s">
        <v>113</v>
      </c>
    </row>
    <row r="8" spans="1:8" s="158" customFormat="1" x14ac:dyDescent="0.3">
      <c r="A8" t="s">
        <v>276</v>
      </c>
      <c r="B8" t="s">
        <v>780</v>
      </c>
      <c r="C8" t="s">
        <v>514</v>
      </c>
      <c r="D8" t="s">
        <v>779</v>
      </c>
      <c r="E8" t="s">
        <v>280</v>
      </c>
      <c r="F8" t="s">
        <v>786</v>
      </c>
      <c r="G8" t="s">
        <v>113</v>
      </c>
      <c r="H8" t="s">
        <v>113</v>
      </c>
    </row>
    <row r="9" spans="1:8" s="158" customFormat="1" x14ac:dyDescent="0.3">
      <c r="A9" t="s">
        <v>276</v>
      </c>
      <c r="B9" t="s">
        <v>778</v>
      </c>
      <c r="C9" t="s">
        <v>514</v>
      </c>
      <c r="D9" t="s">
        <v>777</v>
      </c>
      <c r="E9" t="s">
        <v>280</v>
      </c>
      <c r="F9" t="s">
        <v>786</v>
      </c>
      <c r="G9" t="s">
        <v>113</v>
      </c>
      <c r="H9" t="s">
        <v>113</v>
      </c>
    </row>
    <row r="10" spans="1:8" x14ac:dyDescent="0.3">
      <c r="A10" s="74" t="s">
        <v>276</v>
      </c>
      <c r="B10" s="74" t="s">
        <v>1238</v>
      </c>
      <c r="C10" s="74" t="s">
        <v>514</v>
      </c>
      <c r="D10" s="74" t="s">
        <v>1311</v>
      </c>
      <c r="E10" s="74" t="s">
        <v>280</v>
      </c>
      <c r="F10" s="74" t="s">
        <v>786</v>
      </c>
      <c r="G10" s="74" t="s">
        <v>113</v>
      </c>
      <c r="H10" s="74" t="s">
        <v>113</v>
      </c>
    </row>
    <row r="11" spans="1:8" x14ac:dyDescent="0.3">
      <c r="A11" s="74" t="s">
        <v>276</v>
      </c>
      <c r="B11" s="74" t="s">
        <v>1239</v>
      </c>
      <c r="C11" s="74" t="s">
        <v>514</v>
      </c>
      <c r="D11" s="74" t="s">
        <v>1312</v>
      </c>
      <c r="E11" s="74" t="s">
        <v>280</v>
      </c>
      <c r="F11" s="74" t="s">
        <v>786</v>
      </c>
      <c r="G11" s="74" t="s">
        <v>113</v>
      </c>
      <c r="H11" s="74" t="s">
        <v>113</v>
      </c>
    </row>
    <row r="12" spans="1:8" x14ac:dyDescent="0.3">
      <c r="A12" s="74" t="s">
        <v>276</v>
      </c>
      <c r="B12" s="74" t="s">
        <v>1240</v>
      </c>
      <c r="C12" s="74" t="s">
        <v>514</v>
      </c>
      <c r="D12" s="74" t="s">
        <v>1313</v>
      </c>
      <c r="E12" s="74" t="s">
        <v>280</v>
      </c>
      <c r="F12" s="74" t="s">
        <v>786</v>
      </c>
      <c r="G12" s="74" t="s">
        <v>113</v>
      </c>
      <c r="H12" s="74" t="s">
        <v>113</v>
      </c>
    </row>
    <row r="13" spans="1:8" x14ac:dyDescent="0.3">
      <c r="A13" s="74" t="s">
        <v>276</v>
      </c>
      <c r="B13" s="74" t="s">
        <v>1237</v>
      </c>
      <c r="C13" s="74" t="s">
        <v>514</v>
      </c>
      <c r="D13" s="74" t="s">
        <v>1314</v>
      </c>
      <c r="E13" s="74" t="s">
        <v>280</v>
      </c>
      <c r="F13" s="74" t="s">
        <v>786</v>
      </c>
      <c r="G13" s="74" t="s">
        <v>113</v>
      </c>
      <c r="H13" s="74" t="s">
        <v>113</v>
      </c>
    </row>
    <row r="14" spans="1:8" x14ac:dyDescent="0.3">
      <c r="A14" s="74" t="s">
        <v>276</v>
      </c>
      <c r="B14" s="74" t="s">
        <v>1315</v>
      </c>
      <c r="C14" s="74" t="s">
        <v>514</v>
      </c>
      <c r="D14" s="74" t="s">
        <v>1316</v>
      </c>
      <c r="E14" s="74" t="s">
        <v>280</v>
      </c>
      <c r="F14" s="74" t="s">
        <v>786</v>
      </c>
      <c r="G14" s="74" t="s">
        <v>113</v>
      </c>
      <c r="H14" s="74" t="s">
        <v>113</v>
      </c>
    </row>
    <row r="15" spans="1:8" x14ac:dyDescent="0.3">
      <c r="A15" s="74" t="s">
        <v>276</v>
      </c>
      <c r="B15" s="74" t="s">
        <v>1317</v>
      </c>
      <c r="C15" s="74" t="s">
        <v>514</v>
      </c>
      <c r="D15" s="74" t="s">
        <v>1318</v>
      </c>
      <c r="E15" s="74" t="s">
        <v>280</v>
      </c>
      <c r="F15" s="74" t="s">
        <v>786</v>
      </c>
      <c r="G15" s="74" t="s">
        <v>113</v>
      </c>
      <c r="H15" s="74" t="s">
        <v>113</v>
      </c>
    </row>
    <row r="16" spans="1:8" x14ac:dyDescent="0.3">
      <c r="A16" s="74" t="s">
        <v>276</v>
      </c>
      <c r="B16" s="74" t="s">
        <v>1269</v>
      </c>
      <c r="C16" s="74" t="s">
        <v>514</v>
      </c>
      <c r="D16" s="73" t="s">
        <v>1419</v>
      </c>
      <c r="E16" s="74" t="s">
        <v>280</v>
      </c>
      <c r="F16" s="74" t="s">
        <v>786</v>
      </c>
      <c r="G16" s="74" t="s">
        <v>113</v>
      </c>
      <c r="H16" s="74" t="s">
        <v>113</v>
      </c>
    </row>
    <row r="17" spans="1:8" x14ac:dyDescent="0.3">
      <c r="A17" s="74" t="s">
        <v>276</v>
      </c>
      <c r="B17" s="74" t="s">
        <v>1271</v>
      </c>
      <c r="C17" s="74" t="s">
        <v>514</v>
      </c>
      <c r="D17" s="74" t="s">
        <v>1319</v>
      </c>
      <c r="E17" s="74" t="s">
        <v>280</v>
      </c>
      <c r="F17" s="74" t="s">
        <v>786</v>
      </c>
      <c r="G17" s="74" t="s">
        <v>113</v>
      </c>
      <c r="H17" s="74" t="s">
        <v>113</v>
      </c>
    </row>
    <row r="18" spans="1:8" s="158" customFormat="1" x14ac:dyDescent="0.3">
      <c r="A18" s="247" t="s">
        <v>276</v>
      </c>
      <c r="B18" s="248" t="s">
        <v>1352</v>
      </c>
      <c r="C18" s="249" t="s">
        <v>514</v>
      </c>
      <c r="D18" s="249" t="s">
        <v>1353</v>
      </c>
      <c r="E18" s="249" t="s">
        <v>280</v>
      </c>
      <c r="F18" s="249" t="s">
        <v>786</v>
      </c>
      <c r="G18" s="249" t="s">
        <v>113</v>
      </c>
      <c r="H18" s="250" t="s">
        <v>113</v>
      </c>
    </row>
    <row r="19" spans="1:8" s="158" customFormat="1" x14ac:dyDescent="0.3">
      <c r="A19" s="251" t="s">
        <v>276</v>
      </c>
      <c r="B19" s="81" t="s">
        <v>1367</v>
      </c>
      <c r="C19" s="252" t="s">
        <v>514</v>
      </c>
      <c r="D19" s="253" t="s">
        <v>1418</v>
      </c>
      <c r="E19" s="252" t="s">
        <v>280</v>
      </c>
      <c r="F19" s="252" t="s">
        <v>786</v>
      </c>
      <c r="G19" s="252" t="s">
        <v>113</v>
      </c>
      <c r="H19" s="254" t="s">
        <v>113</v>
      </c>
    </row>
    <row r="20" spans="1:8" s="158" customFormat="1" x14ac:dyDescent="0.3">
      <c r="A20" s="251" t="s">
        <v>276</v>
      </c>
      <c r="B20" s="81" t="s">
        <v>1369</v>
      </c>
      <c r="C20" s="252" t="s">
        <v>514</v>
      </c>
      <c r="D20" s="253" t="s">
        <v>1421</v>
      </c>
      <c r="E20" s="252" t="s">
        <v>280</v>
      </c>
      <c r="F20" s="252" t="s">
        <v>786</v>
      </c>
      <c r="G20" s="252" t="s">
        <v>113</v>
      </c>
      <c r="H20" s="254" t="s">
        <v>113</v>
      </c>
    </row>
    <row r="21" spans="1:8" s="158" customFormat="1" x14ac:dyDescent="0.3">
      <c r="A21" s="251" t="s">
        <v>276</v>
      </c>
      <c r="B21" s="81" t="s">
        <v>1374</v>
      </c>
      <c r="C21" s="252" t="s">
        <v>514</v>
      </c>
      <c r="D21" s="253" t="s">
        <v>1424</v>
      </c>
      <c r="E21" s="252" t="s">
        <v>280</v>
      </c>
      <c r="F21" s="252" t="s">
        <v>786</v>
      </c>
      <c r="G21" s="252" t="s">
        <v>113</v>
      </c>
      <c r="H21" s="254" t="s">
        <v>113</v>
      </c>
    </row>
    <row r="22" spans="1:8" s="158" customFormat="1" x14ac:dyDescent="0.3">
      <c r="A22" s="251" t="s">
        <v>276</v>
      </c>
      <c r="B22" s="81" t="s">
        <v>1377</v>
      </c>
      <c r="C22" s="253" t="s">
        <v>514</v>
      </c>
      <c r="D22" s="253" t="s">
        <v>1422</v>
      </c>
      <c r="E22" s="252" t="s">
        <v>280</v>
      </c>
      <c r="F22" s="252" t="s">
        <v>786</v>
      </c>
      <c r="G22" s="252" t="s">
        <v>113</v>
      </c>
      <c r="H22" s="254" t="s">
        <v>113</v>
      </c>
    </row>
    <row r="23" spans="1:8" s="158" customFormat="1" x14ac:dyDescent="0.3">
      <c r="A23" s="251" t="s">
        <v>276</v>
      </c>
      <c r="B23" s="81" t="s">
        <v>1379</v>
      </c>
      <c r="C23" s="253" t="s">
        <v>514</v>
      </c>
      <c r="D23" s="253" t="s">
        <v>1423</v>
      </c>
      <c r="E23" s="252" t="s">
        <v>280</v>
      </c>
      <c r="F23" s="252" t="s">
        <v>786</v>
      </c>
      <c r="G23" s="252" t="s">
        <v>113</v>
      </c>
      <c r="H23" s="254" t="s">
        <v>113</v>
      </c>
    </row>
    <row r="24" spans="1:8" s="158" customFormat="1" x14ac:dyDescent="0.3">
      <c r="A24" s="251" t="s">
        <v>276</v>
      </c>
      <c r="B24" s="81" t="s">
        <v>1382</v>
      </c>
      <c r="C24" s="253" t="s">
        <v>514</v>
      </c>
      <c r="D24" s="192" t="s">
        <v>1381</v>
      </c>
      <c r="E24" s="252" t="s">
        <v>280</v>
      </c>
      <c r="F24" s="252" t="s">
        <v>786</v>
      </c>
      <c r="G24" s="252" t="s">
        <v>113</v>
      </c>
      <c r="H24" s="254" t="s">
        <v>113</v>
      </c>
    </row>
    <row r="25" spans="1:8" s="158" customFormat="1" x14ac:dyDescent="0.3">
      <c r="A25" s="251" t="s">
        <v>276</v>
      </c>
      <c r="B25" s="81" t="s">
        <v>1383</v>
      </c>
      <c r="C25" s="252" t="s">
        <v>514</v>
      </c>
      <c r="D25" s="253" t="s">
        <v>1420</v>
      </c>
      <c r="E25" s="252" t="s">
        <v>280</v>
      </c>
      <c r="F25" s="252" t="s">
        <v>786</v>
      </c>
      <c r="G25" s="252" t="s">
        <v>113</v>
      </c>
      <c r="H25" s="254" t="s">
        <v>113</v>
      </c>
    </row>
    <row r="26" spans="1:8" s="158" customFormat="1" x14ac:dyDescent="0.3">
      <c r="A26" s="251" t="s">
        <v>276</v>
      </c>
      <c r="B26" s="81" t="s">
        <v>1386</v>
      </c>
      <c r="C26" s="252" t="s">
        <v>514</v>
      </c>
      <c r="D26" s="253" t="s">
        <v>1425</v>
      </c>
      <c r="E26" s="252" t="s">
        <v>280</v>
      </c>
      <c r="F26" s="252" t="s">
        <v>786</v>
      </c>
      <c r="G26" s="252" t="s">
        <v>113</v>
      </c>
      <c r="H26" s="254" t="s">
        <v>113</v>
      </c>
    </row>
    <row r="27" spans="1:8" s="158" customFormat="1" x14ac:dyDescent="0.3">
      <c r="A27" s="251" t="s">
        <v>276</v>
      </c>
      <c r="B27" s="81" t="s">
        <v>1388</v>
      </c>
      <c r="C27" s="252" t="s">
        <v>514</v>
      </c>
      <c r="D27" s="253" t="s">
        <v>1426</v>
      </c>
      <c r="E27" s="252" t="s">
        <v>280</v>
      </c>
      <c r="F27" s="252" t="s">
        <v>786</v>
      </c>
      <c r="G27" s="252" t="s">
        <v>113</v>
      </c>
      <c r="H27" s="254" t="s">
        <v>113</v>
      </c>
    </row>
    <row r="28" spans="1:8" s="158" customFormat="1" x14ac:dyDescent="0.3">
      <c r="A28" s="251" t="s">
        <v>276</v>
      </c>
      <c r="B28" s="255" t="s">
        <v>1393</v>
      </c>
      <c r="C28" s="252" t="s">
        <v>514</v>
      </c>
      <c r="D28" s="253" t="s">
        <v>1391</v>
      </c>
      <c r="E28" s="252" t="s">
        <v>280</v>
      </c>
      <c r="F28" s="252" t="s">
        <v>786</v>
      </c>
      <c r="G28" s="252" t="s">
        <v>113</v>
      </c>
      <c r="H28" s="254" t="s">
        <v>113</v>
      </c>
    </row>
    <row r="29" spans="1:8" s="158" customFormat="1" x14ac:dyDescent="0.3">
      <c r="A29" s="251" t="s">
        <v>276</v>
      </c>
      <c r="B29" s="256" t="s">
        <v>1390</v>
      </c>
      <c r="C29" s="252" t="s">
        <v>514</v>
      </c>
      <c r="D29" s="253" t="s">
        <v>1389</v>
      </c>
      <c r="E29" s="252" t="s">
        <v>280</v>
      </c>
      <c r="F29" s="252" t="s">
        <v>786</v>
      </c>
      <c r="G29" s="252" t="s">
        <v>113</v>
      </c>
      <c r="H29" s="254" t="s">
        <v>113</v>
      </c>
    </row>
    <row r="30" spans="1:8" s="158" customFormat="1" x14ac:dyDescent="0.3">
      <c r="A30" s="257" t="s">
        <v>276</v>
      </c>
      <c r="B30" s="258" t="s">
        <v>1416</v>
      </c>
      <c r="C30" s="259" t="s">
        <v>514</v>
      </c>
      <c r="D30" s="259" t="s">
        <v>1417</v>
      </c>
      <c r="E30" s="259" t="s">
        <v>280</v>
      </c>
      <c r="F30" s="259" t="s">
        <v>786</v>
      </c>
      <c r="G30" s="259" t="s">
        <v>113</v>
      </c>
      <c r="H30" s="260" t="s">
        <v>113</v>
      </c>
    </row>
    <row r="31" spans="1:8" x14ac:dyDescent="0.3">
      <c r="A31" s="39" t="s">
        <v>276</v>
      </c>
      <c r="B31" s="39" t="s">
        <v>187</v>
      </c>
      <c r="C31" s="39" t="s">
        <v>514</v>
      </c>
      <c r="D31" s="39" t="s">
        <v>519</v>
      </c>
      <c r="E31" s="39" t="s">
        <v>280</v>
      </c>
      <c r="F31" s="39" t="s">
        <v>786</v>
      </c>
      <c r="G31" s="39" t="s">
        <v>113</v>
      </c>
      <c r="H31" s="39" t="s">
        <v>113</v>
      </c>
    </row>
    <row r="32" spans="1:8" x14ac:dyDescent="0.3">
      <c r="A32" s="39" t="s">
        <v>276</v>
      </c>
      <c r="B32" s="39" t="s">
        <v>170</v>
      </c>
      <c r="C32" s="39" t="s">
        <v>514</v>
      </c>
      <c r="D32" s="39" t="s">
        <v>520</v>
      </c>
      <c r="E32" s="39" t="s">
        <v>280</v>
      </c>
      <c r="F32" s="39" t="s">
        <v>786</v>
      </c>
      <c r="G32" s="39" t="s">
        <v>113</v>
      </c>
      <c r="H32" s="39" t="s">
        <v>113</v>
      </c>
    </row>
    <row r="33" spans="1:8" x14ac:dyDescent="0.3">
      <c r="A33" s="39" t="s">
        <v>276</v>
      </c>
      <c r="B33" s="39" t="s">
        <v>171</v>
      </c>
      <c r="C33" s="39" t="s">
        <v>514</v>
      </c>
      <c r="D33" s="39" t="s">
        <v>521</v>
      </c>
      <c r="E33" s="39" t="s">
        <v>280</v>
      </c>
      <c r="F33" s="39" t="s">
        <v>786</v>
      </c>
      <c r="G33" s="39" t="s">
        <v>113</v>
      </c>
      <c r="H33" s="39" t="s">
        <v>113</v>
      </c>
    </row>
    <row r="34" spans="1:8" x14ac:dyDescent="0.3">
      <c r="A34" s="39" t="s">
        <v>276</v>
      </c>
      <c r="B34" s="39" t="s">
        <v>787</v>
      </c>
      <c r="C34" s="39" t="s">
        <v>514</v>
      </c>
      <c r="D34" s="39" t="s">
        <v>523</v>
      </c>
      <c r="E34" s="39" t="s">
        <v>280</v>
      </c>
      <c r="F34" s="39" t="s">
        <v>786</v>
      </c>
      <c r="G34" s="39" t="s">
        <v>113</v>
      </c>
      <c r="H34" s="39" t="s">
        <v>113</v>
      </c>
    </row>
    <row r="35" spans="1:8" x14ac:dyDescent="0.3">
      <c r="A35" s="39" t="s">
        <v>276</v>
      </c>
      <c r="B35" s="39" t="s">
        <v>172</v>
      </c>
      <c r="C35" s="39" t="s">
        <v>514</v>
      </c>
      <c r="D35" s="39" t="s">
        <v>522</v>
      </c>
      <c r="E35" s="39" t="s">
        <v>280</v>
      </c>
      <c r="F35" s="39" t="s">
        <v>786</v>
      </c>
      <c r="G35" s="39" t="s">
        <v>113</v>
      </c>
      <c r="H35" s="39" t="s">
        <v>113</v>
      </c>
    </row>
    <row r="36" spans="1:8" x14ac:dyDescent="0.3">
      <c r="A36" s="39" t="s">
        <v>276</v>
      </c>
      <c r="B36" s="39" t="s">
        <v>188</v>
      </c>
      <c r="C36" s="39" t="s">
        <v>514</v>
      </c>
      <c r="D36" s="39" t="s">
        <v>523</v>
      </c>
      <c r="E36" s="39" t="s">
        <v>280</v>
      </c>
      <c r="F36" s="39" t="s">
        <v>786</v>
      </c>
      <c r="G36" s="39" t="s">
        <v>113</v>
      </c>
      <c r="H36" s="39" t="s">
        <v>113</v>
      </c>
    </row>
    <row r="37" spans="1:8" x14ac:dyDescent="0.3">
      <c r="A37" s="39" t="s">
        <v>276</v>
      </c>
      <c r="B37" s="39" t="s">
        <v>788</v>
      </c>
      <c r="C37" s="39" t="s">
        <v>514</v>
      </c>
      <c r="D37" s="39" t="s">
        <v>789</v>
      </c>
      <c r="E37" s="39" t="s">
        <v>280</v>
      </c>
      <c r="F37" s="39" t="s">
        <v>786</v>
      </c>
      <c r="G37" s="39" t="s">
        <v>113</v>
      </c>
      <c r="H37" s="39" t="s">
        <v>113</v>
      </c>
    </row>
    <row r="38" spans="1:8" x14ac:dyDescent="0.3">
      <c r="A38" s="39" t="s">
        <v>276</v>
      </c>
      <c r="B38" s="39" t="s">
        <v>790</v>
      </c>
      <c r="C38" s="39" t="s">
        <v>514</v>
      </c>
      <c r="D38" s="39" t="s">
        <v>791</v>
      </c>
      <c r="E38" s="39" t="s">
        <v>280</v>
      </c>
      <c r="F38" s="39" t="s">
        <v>786</v>
      </c>
      <c r="G38" s="39" t="s">
        <v>113</v>
      </c>
      <c r="H38" s="39" t="s">
        <v>113</v>
      </c>
    </row>
    <row r="39" spans="1:8" x14ac:dyDescent="0.3">
      <c r="A39" s="39" t="s">
        <v>276</v>
      </c>
      <c r="B39" s="39" t="s">
        <v>173</v>
      </c>
      <c r="C39" s="39" t="s">
        <v>514</v>
      </c>
      <c r="D39" s="39" t="s">
        <v>524</v>
      </c>
      <c r="E39" s="39" t="s">
        <v>280</v>
      </c>
      <c r="F39" s="39" t="s">
        <v>786</v>
      </c>
      <c r="G39" s="39" t="s">
        <v>113</v>
      </c>
      <c r="H39" s="39" t="s">
        <v>113</v>
      </c>
    </row>
    <row r="40" spans="1:8" x14ac:dyDescent="0.3">
      <c r="A40" s="39" t="s">
        <v>276</v>
      </c>
      <c r="B40" s="39" t="s">
        <v>189</v>
      </c>
      <c r="C40" s="39" t="s">
        <v>514</v>
      </c>
      <c r="D40" s="39" t="s">
        <v>525</v>
      </c>
      <c r="E40" s="39" t="s">
        <v>280</v>
      </c>
      <c r="F40" s="39" t="s">
        <v>786</v>
      </c>
      <c r="G40" s="39" t="s">
        <v>113</v>
      </c>
      <c r="H40" s="39" t="s">
        <v>113</v>
      </c>
    </row>
    <row r="41" spans="1:8" x14ac:dyDescent="0.3">
      <c r="A41" s="39" t="s">
        <v>276</v>
      </c>
      <c r="B41" s="39" t="s">
        <v>190</v>
      </c>
      <c r="C41" s="39" t="s">
        <v>514</v>
      </c>
      <c r="D41" s="39" t="s">
        <v>526</v>
      </c>
      <c r="E41" s="39" t="s">
        <v>280</v>
      </c>
      <c r="F41" s="39" t="s">
        <v>786</v>
      </c>
      <c r="G41" s="39" t="s">
        <v>113</v>
      </c>
      <c r="H41" s="39" t="s">
        <v>113</v>
      </c>
    </row>
    <row r="42" spans="1:8" x14ac:dyDescent="0.3">
      <c r="A42" s="39" t="s">
        <v>276</v>
      </c>
      <c r="B42" s="39" t="s">
        <v>792</v>
      </c>
      <c r="C42" s="39" t="s">
        <v>514</v>
      </c>
      <c r="D42" s="39" t="s">
        <v>732</v>
      </c>
      <c r="E42" s="39" t="s">
        <v>280</v>
      </c>
      <c r="F42" s="39" t="s">
        <v>786</v>
      </c>
      <c r="G42" s="39" t="s">
        <v>113</v>
      </c>
      <c r="H42" s="39" t="s">
        <v>113</v>
      </c>
    </row>
    <row r="43" spans="1:8" x14ac:dyDescent="0.3">
      <c r="A43" s="39" t="s">
        <v>276</v>
      </c>
      <c r="B43" s="39" t="s">
        <v>793</v>
      </c>
      <c r="C43" s="39" t="s">
        <v>514</v>
      </c>
      <c r="D43" s="39" t="s">
        <v>794</v>
      </c>
      <c r="E43" s="39" t="s">
        <v>280</v>
      </c>
      <c r="F43" s="39" t="s">
        <v>786</v>
      </c>
      <c r="G43" s="39" t="s">
        <v>113</v>
      </c>
      <c r="H43" s="39" t="s">
        <v>113</v>
      </c>
    </row>
    <row r="44" spans="1:8" x14ac:dyDescent="0.3">
      <c r="A44" s="39" t="s">
        <v>276</v>
      </c>
      <c r="B44" s="39" t="s">
        <v>795</v>
      </c>
      <c r="C44" s="39" t="s">
        <v>514</v>
      </c>
      <c r="D44" s="39" t="s">
        <v>796</v>
      </c>
      <c r="E44" s="39" t="s">
        <v>280</v>
      </c>
      <c r="F44" s="39" t="s">
        <v>786</v>
      </c>
      <c r="G44" s="39" t="s">
        <v>113</v>
      </c>
      <c r="H44" s="39" t="s">
        <v>113</v>
      </c>
    </row>
    <row r="45" spans="1:8" x14ac:dyDescent="0.3">
      <c r="A45" s="39" t="s">
        <v>276</v>
      </c>
      <c r="B45" s="39" t="s">
        <v>144</v>
      </c>
      <c r="C45" s="39" t="s">
        <v>514</v>
      </c>
      <c r="D45" s="39" t="s">
        <v>527</v>
      </c>
      <c r="E45" s="39" t="s">
        <v>280</v>
      </c>
      <c r="F45" s="39" t="s">
        <v>786</v>
      </c>
      <c r="G45" s="39" t="s">
        <v>113</v>
      </c>
      <c r="H45" s="39" t="s">
        <v>113</v>
      </c>
    </row>
    <row r="46" spans="1:8" x14ac:dyDescent="0.3">
      <c r="A46" s="39" t="s">
        <v>276</v>
      </c>
      <c r="B46" s="39" t="s">
        <v>143</v>
      </c>
      <c r="C46" s="39" t="s">
        <v>514</v>
      </c>
      <c r="D46" s="39" t="s">
        <v>528</v>
      </c>
      <c r="E46" s="39" t="s">
        <v>280</v>
      </c>
      <c r="F46" s="39" t="s">
        <v>786</v>
      </c>
      <c r="G46" s="39" t="s">
        <v>113</v>
      </c>
      <c r="H46" s="39" t="s">
        <v>113</v>
      </c>
    </row>
    <row r="47" spans="1:8" x14ac:dyDescent="0.3">
      <c r="A47" s="39" t="s">
        <v>276</v>
      </c>
      <c r="B47" s="39" t="s">
        <v>145</v>
      </c>
      <c r="C47" s="39" t="s">
        <v>514</v>
      </c>
      <c r="D47" s="39" t="s">
        <v>529</v>
      </c>
      <c r="E47" s="39" t="s">
        <v>280</v>
      </c>
      <c r="F47" s="39" t="s">
        <v>786</v>
      </c>
      <c r="G47" s="39" t="s">
        <v>113</v>
      </c>
      <c r="H47" s="39" t="s">
        <v>113</v>
      </c>
    </row>
    <row r="48" spans="1:8" x14ac:dyDescent="0.3">
      <c r="A48" s="39" t="s">
        <v>276</v>
      </c>
      <c r="B48" s="39" t="s">
        <v>797</v>
      </c>
      <c r="C48" s="39" t="s">
        <v>514</v>
      </c>
      <c r="D48" s="39" t="s">
        <v>798</v>
      </c>
      <c r="E48" s="39" t="s">
        <v>280</v>
      </c>
      <c r="F48" s="39" t="s">
        <v>786</v>
      </c>
      <c r="G48" s="39" t="s">
        <v>113</v>
      </c>
      <c r="H48" s="39" t="s">
        <v>113</v>
      </c>
    </row>
    <row r="49" spans="1:8" s="158" customFormat="1" x14ac:dyDescent="0.3">
      <c r="A49" s="39" t="s">
        <v>276</v>
      </c>
      <c r="B49" s="39" t="s">
        <v>799</v>
      </c>
      <c r="C49" s="39" t="s">
        <v>514</v>
      </c>
      <c r="D49" s="39" t="s">
        <v>529</v>
      </c>
      <c r="E49" s="39" t="s">
        <v>280</v>
      </c>
      <c r="F49" s="39" t="s">
        <v>786</v>
      </c>
      <c r="G49" s="39" t="s">
        <v>113</v>
      </c>
      <c r="H49" s="39" t="s">
        <v>113</v>
      </c>
    </row>
    <row r="50" spans="1:8" x14ac:dyDescent="0.3">
      <c r="A50" s="39" t="s">
        <v>276</v>
      </c>
      <c r="B50" s="39" t="s">
        <v>800</v>
      </c>
      <c r="C50" s="39" t="s">
        <v>514</v>
      </c>
      <c r="D50" s="39" t="s">
        <v>801</v>
      </c>
      <c r="E50" s="39" t="s">
        <v>280</v>
      </c>
      <c r="F50" s="39" t="s">
        <v>786</v>
      </c>
      <c r="G50" s="39" t="s">
        <v>113</v>
      </c>
      <c r="H50" s="39" t="s">
        <v>113</v>
      </c>
    </row>
    <row r="51" spans="1:8" x14ac:dyDescent="0.3">
      <c r="A51" t="s">
        <v>276</v>
      </c>
      <c r="B51" t="s">
        <v>364</v>
      </c>
      <c r="C51" t="s">
        <v>514</v>
      </c>
      <c r="D51" s="67" t="s">
        <v>530</v>
      </c>
      <c r="E51" t="s">
        <v>280</v>
      </c>
      <c r="F51" t="s">
        <v>786</v>
      </c>
      <c r="G51" t="s">
        <v>113</v>
      </c>
      <c r="H51" t="s">
        <v>113</v>
      </c>
    </row>
    <row r="52" spans="1:8" x14ac:dyDescent="0.3">
      <c r="A52" t="s">
        <v>276</v>
      </c>
      <c r="B52" t="s">
        <v>215</v>
      </c>
      <c r="C52" t="s">
        <v>514</v>
      </c>
      <c r="D52" s="67" t="s">
        <v>531</v>
      </c>
      <c r="E52" t="s">
        <v>280</v>
      </c>
      <c r="F52" t="s">
        <v>786</v>
      </c>
      <c r="G52" t="s">
        <v>113</v>
      </c>
      <c r="H52" t="s">
        <v>113</v>
      </c>
    </row>
    <row r="53" spans="1:8" x14ac:dyDescent="0.3">
      <c r="A53" s="39" t="s">
        <v>276</v>
      </c>
      <c r="B53" s="39" t="s">
        <v>365</v>
      </c>
      <c r="C53" s="39" t="s">
        <v>514</v>
      </c>
      <c r="D53" s="39" t="s">
        <v>532</v>
      </c>
      <c r="E53" s="39" t="s">
        <v>280</v>
      </c>
      <c r="F53" s="39" t="s">
        <v>786</v>
      </c>
      <c r="G53" s="39" t="s">
        <v>113</v>
      </c>
      <c r="H53" s="39" t="s">
        <v>113</v>
      </c>
    </row>
    <row r="54" spans="1:8" x14ac:dyDescent="0.3">
      <c r="A54" s="39" t="s">
        <v>276</v>
      </c>
      <c r="B54" s="39" t="s">
        <v>802</v>
      </c>
      <c r="C54" s="39" t="s">
        <v>514</v>
      </c>
      <c r="D54" s="39" t="s">
        <v>803</v>
      </c>
      <c r="E54" s="39" t="s">
        <v>280</v>
      </c>
      <c r="F54" s="39" t="s">
        <v>786</v>
      </c>
      <c r="G54" s="39" t="s">
        <v>113</v>
      </c>
      <c r="H54" s="39" t="s">
        <v>113</v>
      </c>
    </row>
    <row r="55" spans="1:8" x14ac:dyDescent="0.3">
      <c r="A55" s="73" t="s">
        <v>276</v>
      </c>
      <c r="B55" s="73" t="s">
        <v>696</v>
      </c>
      <c r="C55" s="73" t="s">
        <v>514</v>
      </c>
      <c r="D55" s="73" t="s">
        <v>761</v>
      </c>
      <c r="E55" s="73" t="s">
        <v>280</v>
      </c>
      <c r="F55" s="73" t="s">
        <v>786</v>
      </c>
      <c r="G55" s="73" t="s">
        <v>113</v>
      </c>
      <c r="H55" s="73" t="s">
        <v>113</v>
      </c>
    </row>
    <row r="56" spans="1:8" x14ac:dyDescent="0.3">
      <c r="A56" s="215" t="s">
        <v>276</v>
      </c>
      <c r="B56" s="215" t="s">
        <v>718</v>
      </c>
      <c r="C56" s="215" t="s">
        <v>514</v>
      </c>
      <c r="D56" s="215" t="s">
        <v>804</v>
      </c>
      <c r="E56" s="215" t="s">
        <v>280</v>
      </c>
      <c r="F56" s="215" t="s">
        <v>786</v>
      </c>
      <c r="G56" s="215" t="s">
        <v>113</v>
      </c>
      <c r="H56" s="215" t="s">
        <v>113</v>
      </c>
    </row>
    <row r="57" spans="1:8" x14ac:dyDescent="0.3">
      <c r="A57" s="215" t="s">
        <v>276</v>
      </c>
      <c r="B57" s="215" t="s">
        <v>205</v>
      </c>
      <c r="C57" s="215" t="s">
        <v>514</v>
      </c>
      <c r="D57" s="215" t="s">
        <v>533</v>
      </c>
      <c r="E57" s="215" t="s">
        <v>280</v>
      </c>
      <c r="F57" s="215" t="s">
        <v>786</v>
      </c>
      <c r="G57" s="215" t="s">
        <v>113</v>
      </c>
      <c r="H57" s="215" t="s">
        <v>113</v>
      </c>
    </row>
    <row r="58" spans="1:8" x14ac:dyDescent="0.3">
      <c r="A58" s="215" t="s">
        <v>276</v>
      </c>
      <c r="B58" s="215" t="s">
        <v>805</v>
      </c>
      <c r="C58" s="215" t="s">
        <v>514</v>
      </c>
      <c r="D58" s="215" t="s">
        <v>806</v>
      </c>
      <c r="E58" s="215" t="s">
        <v>280</v>
      </c>
      <c r="F58" s="215" t="s">
        <v>786</v>
      </c>
      <c r="G58" s="215" t="s">
        <v>113</v>
      </c>
      <c r="H58" s="215" t="s">
        <v>113</v>
      </c>
    </row>
    <row r="59" spans="1:8" x14ac:dyDescent="0.3">
      <c r="A59" s="215" t="s">
        <v>276</v>
      </c>
      <c r="B59" s="215" t="s">
        <v>218</v>
      </c>
      <c r="C59" s="215" t="s">
        <v>514</v>
      </c>
      <c r="D59" s="215" t="s">
        <v>534</v>
      </c>
      <c r="E59" s="215" t="s">
        <v>280</v>
      </c>
      <c r="F59" s="215" t="s">
        <v>786</v>
      </c>
      <c r="G59" s="215" t="s">
        <v>113</v>
      </c>
      <c r="H59" s="215" t="s">
        <v>113</v>
      </c>
    </row>
    <row r="60" spans="1:8" x14ac:dyDescent="0.3">
      <c r="A60" s="39" t="s">
        <v>276</v>
      </c>
      <c r="B60" s="39" t="s">
        <v>807</v>
      </c>
      <c r="C60" s="39" t="s">
        <v>514</v>
      </c>
      <c r="D60" s="39" t="s">
        <v>808</v>
      </c>
      <c r="E60" s="39" t="s">
        <v>280</v>
      </c>
      <c r="F60" s="39" t="s">
        <v>786</v>
      </c>
      <c r="G60" s="39" t="s">
        <v>113</v>
      </c>
      <c r="H60" s="39" t="s">
        <v>113</v>
      </c>
    </row>
    <row r="61" spans="1:8" x14ac:dyDescent="0.3">
      <c r="A61" s="39" t="s">
        <v>276</v>
      </c>
      <c r="B61" s="39" t="s">
        <v>356</v>
      </c>
      <c r="C61" s="39" t="s">
        <v>514</v>
      </c>
      <c r="D61" s="39" t="s">
        <v>535</v>
      </c>
      <c r="E61" s="39" t="s">
        <v>280</v>
      </c>
      <c r="F61" s="39" t="s">
        <v>786</v>
      </c>
      <c r="G61" s="39" t="s">
        <v>113</v>
      </c>
      <c r="H61" s="39" t="s">
        <v>113</v>
      </c>
    </row>
    <row r="62" spans="1:8" x14ac:dyDescent="0.3">
      <c r="A62" s="39" t="s">
        <v>276</v>
      </c>
      <c r="B62" s="39" t="s">
        <v>809</v>
      </c>
      <c r="C62" s="39" t="s">
        <v>514</v>
      </c>
      <c r="D62" s="39" t="s">
        <v>810</v>
      </c>
      <c r="E62" s="39" t="s">
        <v>280</v>
      </c>
      <c r="F62" s="39" t="s">
        <v>786</v>
      </c>
      <c r="G62" s="39" t="s">
        <v>113</v>
      </c>
      <c r="H62" s="39" t="s">
        <v>113</v>
      </c>
    </row>
    <row r="63" spans="1:8" x14ac:dyDescent="0.3">
      <c r="A63" s="39" t="s">
        <v>276</v>
      </c>
      <c r="B63" s="39" t="s">
        <v>811</v>
      </c>
      <c r="C63" s="39" t="s">
        <v>514</v>
      </c>
      <c r="D63" s="39" t="s">
        <v>812</v>
      </c>
      <c r="E63" s="39" t="s">
        <v>280</v>
      </c>
      <c r="F63" s="39" t="s">
        <v>786</v>
      </c>
      <c r="G63" s="39" t="s">
        <v>113</v>
      </c>
      <c r="H63" s="39" t="s">
        <v>113</v>
      </c>
    </row>
    <row r="64" spans="1:8" x14ac:dyDescent="0.3">
      <c r="A64" s="39" t="s">
        <v>276</v>
      </c>
      <c r="B64" s="39" t="s">
        <v>813</v>
      </c>
      <c r="C64" s="39" t="s">
        <v>514</v>
      </c>
      <c r="D64" s="39" t="s">
        <v>814</v>
      </c>
      <c r="E64" s="39" t="s">
        <v>280</v>
      </c>
      <c r="F64" s="39" t="s">
        <v>786</v>
      </c>
      <c r="G64" s="39" t="s">
        <v>113</v>
      </c>
      <c r="H64" s="39" t="s">
        <v>113</v>
      </c>
    </row>
    <row r="65" spans="1:8" x14ac:dyDescent="0.3">
      <c r="A65" s="39" t="s">
        <v>276</v>
      </c>
      <c r="B65" s="39" t="s">
        <v>815</v>
      </c>
      <c r="C65" s="39" t="s">
        <v>514</v>
      </c>
      <c r="D65" s="39" t="s">
        <v>816</v>
      </c>
      <c r="E65" s="39" t="s">
        <v>280</v>
      </c>
      <c r="F65" s="39" t="s">
        <v>786</v>
      </c>
      <c r="G65" s="39" t="s">
        <v>113</v>
      </c>
      <c r="H65" s="39" t="s">
        <v>113</v>
      </c>
    </row>
    <row r="66" spans="1:8" x14ac:dyDescent="0.3">
      <c r="A66" s="39" t="s">
        <v>276</v>
      </c>
      <c r="B66" s="39" t="s">
        <v>817</v>
      </c>
      <c r="C66" s="39" t="s">
        <v>514</v>
      </c>
      <c r="D66" s="39" t="s">
        <v>818</v>
      </c>
      <c r="E66" s="39" t="s">
        <v>280</v>
      </c>
      <c r="F66" s="39" t="s">
        <v>786</v>
      </c>
      <c r="G66" s="39" t="s">
        <v>113</v>
      </c>
      <c r="H66" s="39" t="s">
        <v>113</v>
      </c>
    </row>
    <row r="67" spans="1:8" x14ac:dyDescent="0.3">
      <c r="A67" t="s">
        <v>276</v>
      </c>
      <c r="B67" t="s">
        <v>239</v>
      </c>
      <c r="C67" t="s">
        <v>514</v>
      </c>
      <c r="D67" s="67" t="s">
        <v>1322</v>
      </c>
      <c r="E67" t="s">
        <v>280</v>
      </c>
      <c r="F67" t="s">
        <v>786</v>
      </c>
      <c r="G67" t="s">
        <v>113</v>
      </c>
      <c r="H67" t="s">
        <v>113</v>
      </c>
    </row>
    <row r="68" spans="1:8" x14ac:dyDescent="0.3">
      <c r="A68" s="39" t="s">
        <v>276</v>
      </c>
      <c r="B68" s="39" t="s">
        <v>819</v>
      </c>
      <c r="C68" s="39" t="s">
        <v>514</v>
      </c>
      <c r="D68" s="39" t="s">
        <v>820</v>
      </c>
      <c r="E68" s="39" t="s">
        <v>280</v>
      </c>
      <c r="F68" s="39" t="s">
        <v>786</v>
      </c>
      <c r="G68" s="39" t="s">
        <v>113</v>
      </c>
      <c r="H68" s="39" t="s">
        <v>113</v>
      </c>
    </row>
    <row r="69" spans="1:8" x14ac:dyDescent="0.3">
      <c r="A69" s="39" t="s">
        <v>276</v>
      </c>
      <c r="B69" s="39" t="s">
        <v>720</v>
      </c>
      <c r="C69" s="39" t="s">
        <v>514</v>
      </c>
      <c r="D69" s="39" t="s">
        <v>821</v>
      </c>
      <c r="E69" s="39" t="s">
        <v>280</v>
      </c>
      <c r="F69" s="39" t="s">
        <v>786</v>
      </c>
      <c r="G69" s="39" t="s">
        <v>113</v>
      </c>
      <c r="H69" s="39" t="s">
        <v>113</v>
      </c>
    </row>
    <row r="70" spans="1:8" x14ac:dyDescent="0.3">
      <c r="A70" s="39" t="s">
        <v>276</v>
      </c>
      <c r="B70" s="39" t="s">
        <v>206</v>
      </c>
      <c r="C70" s="39" t="s">
        <v>514</v>
      </c>
      <c r="D70" s="39" t="s">
        <v>822</v>
      </c>
      <c r="E70" s="39" t="s">
        <v>280</v>
      </c>
      <c r="F70" s="39" t="s">
        <v>786</v>
      </c>
      <c r="G70" s="39" t="s">
        <v>113</v>
      </c>
      <c r="H70" s="39" t="s">
        <v>113</v>
      </c>
    </row>
    <row r="71" spans="1:8" x14ac:dyDescent="0.3">
      <c r="A71" s="39" t="s">
        <v>276</v>
      </c>
      <c r="B71" s="39" t="s">
        <v>719</v>
      </c>
      <c r="C71" s="39" t="s">
        <v>514</v>
      </c>
      <c r="D71" s="39" t="s">
        <v>823</v>
      </c>
      <c r="E71" s="39" t="s">
        <v>280</v>
      </c>
      <c r="F71" s="39" t="s">
        <v>786</v>
      </c>
      <c r="G71" s="39" t="s">
        <v>113</v>
      </c>
      <c r="H71" s="39" t="s">
        <v>113</v>
      </c>
    </row>
    <row r="72" spans="1:8" x14ac:dyDescent="0.3">
      <c r="A72" t="s">
        <v>276</v>
      </c>
      <c r="B72" t="s">
        <v>369</v>
      </c>
      <c r="C72" t="s">
        <v>514</v>
      </c>
      <c r="D72" s="67" t="s">
        <v>308</v>
      </c>
      <c r="E72" t="s">
        <v>280</v>
      </c>
      <c r="F72" t="s">
        <v>786</v>
      </c>
      <c r="G72" t="s">
        <v>113</v>
      </c>
      <c r="H72" t="s">
        <v>113</v>
      </c>
    </row>
    <row r="73" spans="1:8" x14ac:dyDescent="0.3">
      <c r="A73" s="39" t="s">
        <v>276</v>
      </c>
      <c r="B73" s="39" t="s">
        <v>722</v>
      </c>
      <c r="C73" s="39" t="s">
        <v>514</v>
      </c>
      <c r="D73" s="39" t="s">
        <v>825</v>
      </c>
      <c r="E73" s="39" t="s">
        <v>280</v>
      </c>
      <c r="F73" s="39" t="s">
        <v>786</v>
      </c>
      <c r="G73" s="39" t="s">
        <v>113</v>
      </c>
      <c r="H73" s="39" t="s">
        <v>113</v>
      </c>
    </row>
    <row r="74" spans="1:8" ht="16.5" customHeight="1" x14ac:dyDescent="0.3">
      <c r="A74" s="39" t="s">
        <v>276</v>
      </c>
      <c r="B74" s="39" t="s">
        <v>721</v>
      </c>
      <c r="C74" s="39" t="s">
        <v>514</v>
      </c>
      <c r="D74" s="39" t="s">
        <v>826</v>
      </c>
      <c r="E74" s="39" t="s">
        <v>280</v>
      </c>
      <c r="F74" s="39" t="s">
        <v>786</v>
      </c>
      <c r="G74" s="39" t="s">
        <v>113</v>
      </c>
      <c r="H74" s="39" t="s">
        <v>113</v>
      </c>
    </row>
    <row r="75" spans="1:8" x14ac:dyDescent="0.3">
      <c r="A75" s="39" t="s">
        <v>276</v>
      </c>
      <c r="B75" s="39" t="s">
        <v>827</v>
      </c>
      <c r="C75" s="39" t="s">
        <v>514</v>
      </c>
      <c r="D75" s="39" t="s">
        <v>828</v>
      </c>
      <c r="E75" s="39" t="s">
        <v>280</v>
      </c>
      <c r="F75" s="39" t="s">
        <v>786</v>
      </c>
      <c r="G75" s="39" t="s">
        <v>113</v>
      </c>
      <c r="H75" s="39" t="s">
        <v>113</v>
      </c>
    </row>
    <row r="76" spans="1:8" x14ac:dyDescent="0.3">
      <c r="A76" s="215" t="s">
        <v>276</v>
      </c>
      <c r="B76" s="215" t="s">
        <v>723</v>
      </c>
      <c r="C76" s="215" t="s">
        <v>514</v>
      </c>
      <c r="D76" s="215" t="s">
        <v>824</v>
      </c>
      <c r="E76" s="215" t="s">
        <v>280</v>
      </c>
      <c r="F76" s="215" t="s">
        <v>786</v>
      </c>
      <c r="G76" s="215" t="s">
        <v>113</v>
      </c>
      <c r="H76" s="215" t="s">
        <v>113</v>
      </c>
    </row>
    <row r="77" spans="1:8" x14ac:dyDescent="0.3">
      <c r="A77" s="215" t="s">
        <v>276</v>
      </c>
      <c r="B77" s="215" t="s">
        <v>829</v>
      </c>
      <c r="C77" s="215" t="s">
        <v>514</v>
      </c>
      <c r="D77" s="215" t="s">
        <v>824</v>
      </c>
      <c r="E77" s="215" t="s">
        <v>280</v>
      </c>
      <c r="F77" s="215" t="s">
        <v>786</v>
      </c>
      <c r="G77" s="215" t="s">
        <v>113</v>
      </c>
      <c r="H77" s="215" t="s">
        <v>113</v>
      </c>
    </row>
    <row r="78" spans="1:8" x14ac:dyDescent="0.3">
      <c r="A78" s="215" t="s">
        <v>276</v>
      </c>
      <c r="B78" s="215" t="s">
        <v>724</v>
      </c>
      <c r="C78" s="215" t="s">
        <v>514</v>
      </c>
      <c r="D78" s="215" t="s">
        <v>824</v>
      </c>
      <c r="E78" s="215" t="s">
        <v>280</v>
      </c>
      <c r="F78" s="215" t="s">
        <v>786</v>
      </c>
      <c r="G78" s="215" t="s">
        <v>113</v>
      </c>
      <c r="H78" s="215" t="s">
        <v>113</v>
      </c>
    </row>
    <row r="79" spans="1:8" x14ac:dyDescent="0.3">
      <c r="A79" s="215" t="s">
        <v>276</v>
      </c>
      <c r="B79" s="215" t="s">
        <v>830</v>
      </c>
      <c r="C79" s="215" t="s">
        <v>514</v>
      </c>
      <c r="D79" s="215" t="s">
        <v>831</v>
      </c>
      <c r="E79" s="215" t="s">
        <v>280</v>
      </c>
      <c r="F79" s="215" t="s">
        <v>786</v>
      </c>
      <c r="G79" s="215" t="s">
        <v>113</v>
      </c>
      <c r="H79" s="215" t="s">
        <v>113</v>
      </c>
    </row>
    <row r="80" spans="1:8" x14ac:dyDescent="0.3">
      <c r="A80" s="215" t="s">
        <v>276</v>
      </c>
      <c r="B80" s="215" t="s">
        <v>207</v>
      </c>
      <c r="C80" s="215" t="s">
        <v>514</v>
      </c>
      <c r="D80" s="215" t="s">
        <v>1323</v>
      </c>
      <c r="E80" s="215" t="s">
        <v>280</v>
      </c>
      <c r="F80" s="215" t="s">
        <v>786</v>
      </c>
      <c r="G80" s="215" t="s">
        <v>113</v>
      </c>
      <c r="H80" s="215" t="s">
        <v>113</v>
      </c>
    </row>
    <row r="81" spans="1:8" x14ac:dyDescent="0.3">
      <c r="A81" s="215" t="s">
        <v>276</v>
      </c>
      <c r="B81" s="215" t="s">
        <v>412</v>
      </c>
      <c r="C81" s="215" t="s">
        <v>514</v>
      </c>
      <c r="D81" s="215" t="s">
        <v>832</v>
      </c>
      <c r="E81" s="215" t="s">
        <v>280</v>
      </c>
      <c r="F81" s="215" t="s">
        <v>786</v>
      </c>
      <c r="G81" s="215" t="s">
        <v>113</v>
      </c>
      <c r="H81" s="215" t="s">
        <v>113</v>
      </c>
    </row>
    <row r="82" spans="1:8" x14ac:dyDescent="0.3">
      <c r="A82" s="215" t="s">
        <v>276</v>
      </c>
      <c r="B82" s="215" t="s">
        <v>725</v>
      </c>
      <c r="C82" s="215" t="s">
        <v>514</v>
      </c>
      <c r="D82" s="215" t="s">
        <v>833</v>
      </c>
      <c r="E82" s="215" t="s">
        <v>280</v>
      </c>
      <c r="F82" s="215" t="s">
        <v>786</v>
      </c>
      <c r="G82" s="215" t="s">
        <v>113</v>
      </c>
      <c r="H82" s="215" t="s">
        <v>113</v>
      </c>
    </row>
    <row r="83" spans="1:8" x14ac:dyDescent="0.3">
      <c r="A83" s="215" t="s">
        <v>276</v>
      </c>
      <c r="B83" s="215" t="s">
        <v>413</v>
      </c>
      <c r="C83" s="215" t="s">
        <v>514</v>
      </c>
      <c r="D83" s="215" t="s">
        <v>834</v>
      </c>
      <c r="E83" s="215" t="s">
        <v>280</v>
      </c>
      <c r="F83" s="215" t="s">
        <v>786</v>
      </c>
      <c r="G83" s="215" t="s">
        <v>113</v>
      </c>
      <c r="H83" s="215" t="s">
        <v>113</v>
      </c>
    </row>
    <row r="84" spans="1:8" x14ac:dyDescent="0.3">
      <c r="A84" s="215" t="s">
        <v>276</v>
      </c>
      <c r="B84" s="215" t="s">
        <v>726</v>
      </c>
      <c r="C84" s="215" t="s">
        <v>514</v>
      </c>
      <c r="D84" s="215" t="s">
        <v>835</v>
      </c>
      <c r="E84" s="215" t="s">
        <v>280</v>
      </c>
      <c r="F84" s="215" t="s">
        <v>786</v>
      </c>
      <c r="G84" s="215" t="s">
        <v>113</v>
      </c>
      <c r="H84" s="215" t="s">
        <v>113</v>
      </c>
    </row>
    <row r="85" spans="1:8" x14ac:dyDescent="0.3">
      <c r="A85" s="215" t="s">
        <v>276</v>
      </c>
      <c r="B85" s="215" t="s">
        <v>209</v>
      </c>
      <c r="C85" s="215" t="s">
        <v>514</v>
      </c>
      <c r="D85" s="215" t="s">
        <v>836</v>
      </c>
      <c r="E85" s="215" t="s">
        <v>280</v>
      </c>
      <c r="F85" s="215" t="s">
        <v>786</v>
      </c>
      <c r="G85" s="215" t="s">
        <v>113</v>
      </c>
      <c r="H85" s="215" t="s">
        <v>113</v>
      </c>
    </row>
    <row r="86" spans="1:8" x14ac:dyDescent="0.3">
      <c r="A86" s="74" t="s">
        <v>276</v>
      </c>
      <c r="B86" s="74" t="s">
        <v>210</v>
      </c>
      <c r="C86" s="74" t="s">
        <v>514</v>
      </c>
      <c r="D86" s="73" t="s">
        <v>536</v>
      </c>
      <c r="E86" s="74" t="s">
        <v>280</v>
      </c>
      <c r="F86" s="74" t="s">
        <v>786</v>
      </c>
      <c r="G86" s="74" t="s">
        <v>113</v>
      </c>
      <c r="H86" s="74" t="s">
        <v>113</v>
      </c>
    </row>
    <row r="87" spans="1:8" x14ac:dyDescent="0.3">
      <c r="A87" s="215" t="s">
        <v>276</v>
      </c>
      <c r="B87" s="215" t="s">
        <v>755</v>
      </c>
      <c r="C87" s="215" t="s">
        <v>514</v>
      </c>
      <c r="D87" s="215" t="s">
        <v>837</v>
      </c>
      <c r="E87" s="215" t="s">
        <v>280</v>
      </c>
      <c r="F87" s="215" t="s">
        <v>786</v>
      </c>
      <c r="G87" s="215" t="s">
        <v>113</v>
      </c>
      <c r="H87" s="215" t="s">
        <v>113</v>
      </c>
    </row>
    <row r="88" spans="1:8" x14ac:dyDescent="0.3">
      <c r="A88" s="215" t="s">
        <v>276</v>
      </c>
      <c r="B88" s="215" t="s">
        <v>414</v>
      </c>
      <c r="C88" s="215" t="s">
        <v>514</v>
      </c>
      <c r="D88" s="215" t="s">
        <v>838</v>
      </c>
      <c r="E88" s="215" t="s">
        <v>280</v>
      </c>
      <c r="F88" s="215" t="s">
        <v>786</v>
      </c>
      <c r="G88" s="215" t="s">
        <v>113</v>
      </c>
      <c r="H88" s="215" t="s">
        <v>113</v>
      </c>
    </row>
    <row r="89" spans="1:8" x14ac:dyDescent="0.3">
      <c r="A89" s="215" t="s">
        <v>276</v>
      </c>
      <c r="B89" s="215" t="s">
        <v>208</v>
      </c>
      <c r="C89" s="215" t="s">
        <v>514</v>
      </c>
      <c r="D89" s="215" t="s">
        <v>838</v>
      </c>
      <c r="E89" s="215" t="s">
        <v>280</v>
      </c>
      <c r="F89" s="215" t="s">
        <v>786</v>
      </c>
      <c r="G89" s="215" t="s">
        <v>113</v>
      </c>
      <c r="H89" s="215" t="s">
        <v>113</v>
      </c>
    </row>
    <row r="90" spans="1:8" x14ac:dyDescent="0.3">
      <c r="A90" s="39" t="s">
        <v>276</v>
      </c>
      <c r="B90" s="39" t="s">
        <v>839</v>
      </c>
      <c r="C90" s="39" t="s">
        <v>514</v>
      </c>
      <c r="D90" s="39" t="s">
        <v>838</v>
      </c>
      <c r="E90" s="39" t="s">
        <v>280</v>
      </c>
      <c r="F90" s="39" t="s">
        <v>786</v>
      </c>
      <c r="G90" s="39" t="s">
        <v>113</v>
      </c>
      <c r="H90" s="39" t="s">
        <v>113</v>
      </c>
    </row>
    <row r="91" spans="1:8" x14ac:dyDescent="0.3">
      <c r="A91" s="173" t="s">
        <v>276</v>
      </c>
      <c r="B91" s="173" t="s">
        <v>840</v>
      </c>
      <c r="C91" s="173" t="s">
        <v>514</v>
      </c>
      <c r="D91" s="173" t="s">
        <v>1320</v>
      </c>
      <c r="E91" s="173" t="s">
        <v>280</v>
      </c>
      <c r="F91" s="173" t="s">
        <v>786</v>
      </c>
      <c r="G91" s="173" t="s">
        <v>113</v>
      </c>
      <c r="H91" s="173" t="s">
        <v>113</v>
      </c>
    </row>
    <row r="92" spans="1:8" x14ac:dyDescent="0.3">
      <c r="A92" t="s">
        <v>276</v>
      </c>
      <c r="B92" t="s">
        <v>759</v>
      </c>
      <c r="C92" t="s">
        <v>514</v>
      </c>
      <c r="D92" t="s">
        <v>841</v>
      </c>
      <c r="E92" t="s">
        <v>280</v>
      </c>
      <c r="F92" t="s">
        <v>786</v>
      </c>
      <c r="G92" t="s">
        <v>113</v>
      </c>
      <c r="H92" t="s">
        <v>113</v>
      </c>
    </row>
    <row r="93" spans="1:8" x14ac:dyDescent="0.3">
      <c r="A93" s="215" t="s">
        <v>276</v>
      </c>
      <c r="B93" s="215" t="s">
        <v>728</v>
      </c>
      <c r="C93" s="215" t="s">
        <v>514</v>
      </c>
      <c r="D93" s="215" t="s">
        <v>842</v>
      </c>
      <c r="E93" s="215" t="s">
        <v>280</v>
      </c>
      <c r="F93" s="215" t="s">
        <v>786</v>
      </c>
      <c r="G93" s="215" t="s">
        <v>113</v>
      </c>
      <c r="H93" s="215" t="s">
        <v>113</v>
      </c>
    </row>
    <row r="94" spans="1:8" x14ac:dyDescent="0.3">
      <c r="A94" s="215" t="s">
        <v>276</v>
      </c>
      <c r="B94" s="215" t="s">
        <v>211</v>
      </c>
      <c r="C94" s="215" t="s">
        <v>514</v>
      </c>
      <c r="D94" s="215" t="s">
        <v>537</v>
      </c>
      <c r="E94" s="215" t="s">
        <v>280</v>
      </c>
      <c r="F94" s="215" t="s">
        <v>786</v>
      </c>
      <c r="G94" s="215" t="s">
        <v>113</v>
      </c>
      <c r="H94" s="215" t="s">
        <v>113</v>
      </c>
    </row>
    <row r="95" spans="1:8" x14ac:dyDescent="0.3">
      <c r="A95" s="215" t="s">
        <v>276</v>
      </c>
      <c r="B95" s="215" t="s">
        <v>429</v>
      </c>
      <c r="C95" s="215" t="s">
        <v>514</v>
      </c>
      <c r="D95" s="215" t="s">
        <v>538</v>
      </c>
      <c r="E95" s="215" t="s">
        <v>280</v>
      </c>
      <c r="F95" s="215" t="s">
        <v>786</v>
      </c>
      <c r="G95" s="215" t="s">
        <v>113</v>
      </c>
      <c r="H95" s="215" t="s">
        <v>113</v>
      </c>
    </row>
    <row r="96" spans="1:8" x14ac:dyDescent="0.3">
      <c r="A96" s="215" t="s">
        <v>276</v>
      </c>
      <c r="B96" s="215" t="s">
        <v>843</v>
      </c>
      <c r="C96" s="215" t="s">
        <v>514</v>
      </c>
      <c r="D96" s="215" t="s">
        <v>844</v>
      </c>
      <c r="E96" s="215" t="s">
        <v>280</v>
      </c>
      <c r="F96" s="215" t="s">
        <v>786</v>
      </c>
      <c r="G96" s="215" t="s">
        <v>113</v>
      </c>
      <c r="H96" s="215" t="s">
        <v>113</v>
      </c>
    </row>
    <row r="97" spans="1:8" x14ac:dyDescent="0.3">
      <c r="A97" s="39" t="s">
        <v>276</v>
      </c>
      <c r="B97" s="39" t="s">
        <v>845</v>
      </c>
      <c r="C97" s="39" t="s">
        <v>514</v>
      </c>
      <c r="D97" s="39" t="s">
        <v>846</v>
      </c>
      <c r="E97" s="39" t="s">
        <v>280</v>
      </c>
      <c r="F97" s="39" t="s">
        <v>786</v>
      </c>
      <c r="G97" s="39" t="s">
        <v>113</v>
      </c>
      <c r="H97" s="39" t="s">
        <v>113</v>
      </c>
    </row>
    <row r="98" spans="1:8" x14ac:dyDescent="0.3">
      <c r="A98" s="39" t="s">
        <v>276</v>
      </c>
      <c r="B98" s="39" t="s">
        <v>727</v>
      </c>
      <c r="C98" s="39" t="s">
        <v>514</v>
      </c>
      <c r="D98" s="39" t="s">
        <v>847</v>
      </c>
      <c r="E98" s="39" t="s">
        <v>280</v>
      </c>
      <c r="F98" s="39" t="s">
        <v>786</v>
      </c>
      <c r="G98" s="39" t="s">
        <v>113</v>
      </c>
      <c r="H98" s="39" t="s">
        <v>113</v>
      </c>
    </row>
    <row r="99" spans="1:8" x14ac:dyDescent="0.3">
      <c r="A99" s="39" t="s">
        <v>276</v>
      </c>
      <c r="B99" s="39" t="s">
        <v>174</v>
      </c>
      <c r="C99" s="39" t="s">
        <v>514</v>
      </c>
      <c r="D99" s="39" t="s">
        <v>539</v>
      </c>
      <c r="E99" s="39" t="s">
        <v>280</v>
      </c>
      <c r="F99" s="39" t="s">
        <v>786</v>
      </c>
      <c r="G99" s="39" t="s">
        <v>113</v>
      </c>
      <c r="H99" s="39" t="s">
        <v>113</v>
      </c>
    </row>
    <row r="100" spans="1:8" x14ac:dyDescent="0.3">
      <c r="A100" s="246" t="s">
        <v>276</v>
      </c>
      <c r="B100" s="246" t="s">
        <v>848</v>
      </c>
      <c r="C100" s="246" t="s">
        <v>514</v>
      </c>
      <c r="D100" s="246" t="s">
        <v>849</v>
      </c>
      <c r="E100" s="246" t="s">
        <v>280</v>
      </c>
      <c r="F100" s="246" t="s">
        <v>786</v>
      </c>
      <c r="G100" s="246" t="s">
        <v>113</v>
      </c>
      <c r="H100" s="246" t="s">
        <v>113</v>
      </c>
    </row>
    <row r="101" spans="1:8" x14ac:dyDescent="0.3">
      <c r="A101" t="s">
        <v>276</v>
      </c>
      <c r="B101" t="s">
        <v>244</v>
      </c>
      <c r="C101" t="s">
        <v>514</v>
      </c>
      <c r="D101" t="s">
        <v>540</v>
      </c>
      <c r="E101" t="s">
        <v>280</v>
      </c>
      <c r="F101" t="s">
        <v>786</v>
      </c>
      <c r="G101" t="s">
        <v>113</v>
      </c>
      <c r="H101" t="s">
        <v>113</v>
      </c>
    </row>
    <row r="102" spans="1:8" x14ac:dyDescent="0.3">
      <c r="A102" t="s">
        <v>276</v>
      </c>
      <c r="B102" t="s">
        <v>226</v>
      </c>
      <c r="C102" t="s">
        <v>514</v>
      </c>
      <c r="D102" s="67" t="s">
        <v>754</v>
      </c>
      <c r="E102" t="s">
        <v>280</v>
      </c>
      <c r="F102" t="s">
        <v>786</v>
      </c>
      <c r="G102" t="s">
        <v>113</v>
      </c>
      <c r="H102" t="s">
        <v>113</v>
      </c>
    </row>
    <row r="103" spans="1:8" x14ac:dyDescent="0.3">
      <c r="A103" s="39" t="s">
        <v>276</v>
      </c>
      <c r="B103" s="39" t="s">
        <v>850</v>
      </c>
      <c r="C103" s="39" t="s">
        <v>514</v>
      </c>
      <c r="D103" s="39" t="s">
        <v>851</v>
      </c>
      <c r="E103" s="39" t="s">
        <v>280</v>
      </c>
      <c r="F103" s="39" t="s">
        <v>786</v>
      </c>
      <c r="G103" s="39" t="s">
        <v>113</v>
      </c>
      <c r="H103" s="39" t="s">
        <v>113</v>
      </c>
    </row>
    <row r="104" spans="1:8" x14ac:dyDescent="0.3">
      <c r="A104" s="39" t="s">
        <v>276</v>
      </c>
      <c r="B104" s="39" t="s">
        <v>219</v>
      </c>
      <c r="C104" s="39" t="s">
        <v>514</v>
      </c>
      <c r="D104" s="39" t="s">
        <v>360</v>
      </c>
      <c r="E104" s="39" t="s">
        <v>280</v>
      </c>
      <c r="F104" s="39" t="s">
        <v>786</v>
      </c>
      <c r="G104" s="39" t="s">
        <v>113</v>
      </c>
      <c r="H104" s="39" t="s">
        <v>113</v>
      </c>
    </row>
    <row r="105" spans="1:8" x14ac:dyDescent="0.3">
      <c r="A105" s="39" t="s">
        <v>276</v>
      </c>
      <c r="B105" s="39" t="s">
        <v>852</v>
      </c>
      <c r="C105" s="39" t="s">
        <v>514</v>
      </c>
      <c r="D105" s="39" t="s">
        <v>853</v>
      </c>
      <c r="E105" s="39" t="s">
        <v>280</v>
      </c>
      <c r="F105" s="39" t="s">
        <v>786</v>
      </c>
      <c r="G105" s="39" t="s">
        <v>113</v>
      </c>
      <c r="H105" s="39" t="s">
        <v>113</v>
      </c>
    </row>
    <row r="106" spans="1:8" x14ac:dyDescent="0.3">
      <c r="A106" s="39" t="s">
        <v>276</v>
      </c>
      <c r="B106" s="39" t="s">
        <v>854</v>
      </c>
      <c r="C106" s="39" t="s">
        <v>514</v>
      </c>
      <c r="D106" s="39" t="s">
        <v>855</v>
      </c>
      <c r="E106" s="39" t="s">
        <v>280</v>
      </c>
      <c r="F106" s="39" t="s">
        <v>786</v>
      </c>
      <c r="G106" s="39" t="s">
        <v>113</v>
      </c>
      <c r="H106" s="39" t="s">
        <v>113</v>
      </c>
    </row>
    <row r="107" spans="1:8" x14ac:dyDescent="0.3">
      <c r="A107" s="39" t="s">
        <v>276</v>
      </c>
      <c r="B107" s="39" t="s">
        <v>856</v>
      </c>
      <c r="C107" s="39" t="s">
        <v>514</v>
      </c>
      <c r="D107" s="39" t="s">
        <v>857</v>
      </c>
      <c r="E107" s="39" t="s">
        <v>280</v>
      </c>
      <c r="F107" s="39" t="s">
        <v>786</v>
      </c>
      <c r="G107" s="39" t="s">
        <v>113</v>
      </c>
      <c r="H107" s="39" t="s">
        <v>113</v>
      </c>
    </row>
    <row r="108" spans="1:8" x14ac:dyDescent="0.3">
      <c r="A108" t="s">
        <v>276</v>
      </c>
      <c r="B108" t="s">
        <v>220</v>
      </c>
      <c r="C108" t="s">
        <v>514</v>
      </c>
      <c r="D108" s="206" t="s">
        <v>694</v>
      </c>
      <c r="E108" t="s">
        <v>280</v>
      </c>
      <c r="F108" t="s">
        <v>786</v>
      </c>
      <c r="G108" t="s">
        <v>113</v>
      </c>
      <c r="H108" t="s">
        <v>113</v>
      </c>
    </row>
    <row r="109" spans="1:8" x14ac:dyDescent="0.3">
      <c r="A109" t="s">
        <v>276</v>
      </c>
      <c r="B109" t="s">
        <v>757</v>
      </c>
      <c r="C109" t="s">
        <v>514</v>
      </c>
      <c r="D109" t="s">
        <v>762</v>
      </c>
      <c r="E109" t="s">
        <v>280</v>
      </c>
      <c r="F109" t="s">
        <v>786</v>
      </c>
      <c r="G109" t="s">
        <v>113</v>
      </c>
      <c r="H109" t="s">
        <v>113</v>
      </c>
    </row>
    <row r="110" spans="1:8" x14ac:dyDescent="0.3">
      <c r="A110" t="s">
        <v>276</v>
      </c>
      <c r="B110" t="s">
        <v>221</v>
      </c>
      <c r="C110" t="s">
        <v>514</v>
      </c>
      <c r="D110" s="67" t="s">
        <v>108</v>
      </c>
      <c r="E110" t="s">
        <v>280</v>
      </c>
      <c r="F110" t="s">
        <v>786</v>
      </c>
      <c r="G110" t="s">
        <v>113</v>
      </c>
      <c r="H110" t="s">
        <v>113</v>
      </c>
    </row>
    <row r="111" spans="1:8" x14ac:dyDescent="0.3">
      <c r="A111" t="s">
        <v>276</v>
      </c>
      <c r="B111" t="s">
        <v>858</v>
      </c>
      <c r="C111" t="s">
        <v>514</v>
      </c>
      <c r="D111" t="s">
        <v>857</v>
      </c>
      <c r="E111" t="s">
        <v>280</v>
      </c>
      <c r="F111" t="s">
        <v>786</v>
      </c>
      <c r="G111" t="s">
        <v>113</v>
      </c>
      <c r="H111" t="s">
        <v>113</v>
      </c>
    </row>
    <row r="112" spans="1:8" x14ac:dyDescent="0.3">
      <c r="A112" s="39" t="s">
        <v>276</v>
      </c>
      <c r="B112" s="39" t="s">
        <v>222</v>
      </c>
      <c r="C112" s="39" t="s">
        <v>514</v>
      </c>
      <c r="D112" s="39" t="s">
        <v>857</v>
      </c>
      <c r="E112" s="39" t="s">
        <v>280</v>
      </c>
      <c r="F112" s="39" t="s">
        <v>786</v>
      </c>
      <c r="G112" s="39" t="s">
        <v>113</v>
      </c>
      <c r="H112" s="39" t="s">
        <v>113</v>
      </c>
    </row>
    <row r="113" spans="1:8" x14ac:dyDescent="0.3">
      <c r="A113" s="39" t="s">
        <v>276</v>
      </c>
      <c r="B113" s="39" t="s">
        <v>859</v>
      </c>
      <c r="C113" s="39" t="s">
        <v>514</v>
      </c>
      <c r="D113" s="39" t="s">
        <v>857</v>
      </c>
      <c r="E113" s="39" t="s">
        <v>280</v>
      </c>
      <c r="F113" s="39" t="s">
        <v>786</v>
      </c>
      <c r="G113" s="39" t="s">
        <v>113</v>
      </c>
      <c r="H113" s="39" t="s">
        <v>113</v>
      </c>
    </row>
    <row r="114" spans="1:8" x14ac:dyDescent="0.3">
      <c r="A114" t="s">
        <v>276</v>
      </c>
      <c r="B114" t="s">
        <v>223</v>
      </c>
      <c r="C114" t="s">
        <v>514</v>
      </c>
      <c r="D114" s="67" t="s">
        <v>651</v>
      </c>
      <c r="E114" t="s">
        <v>280</v>
      </c>
      <c r="F114" t="s">
        <v>786</v>
      </c>
      <c r="G114" t="s">
        <v>113</v>
      </c>
      <c r="H114" t="s">
        <v>113</v>
      </c>
    </row>
    <row r="115" spans="1:8" x14ac:dyDescent="0.3">
      <c r="A115" s="246" t="s">
        <v>276</v>
      </c>
      <c r="B115" s="246" t="s">
        <v>860</v>
      </c>
      <c r="C115" s="246" t="s">
        <v>514</v>
      </c>
      <c r="D115" s="246" t="s">
        <v>1413</v>
      </c>
      <c r="E115" s="246" t="s">
        <v>280</v>
      </c>
      <c r="F115" s="246" t="s">
        <v>786</v>
      </c>
      <c r="G115" s="246" t="s">
        <v>113</v>
      </c>
      <c r="H115" s="246" t="s">
        <v>113</v>
      </c>
    </row>
    <row r="116" spans="1:8" x14ac:dyDescent="0.3">
      <c r="A116" t="s">
        <v>276</v>
      </c>
      <c r="B116" t="s">
        <v>646</v>
      </c>
      <c r="C116" t="s">
        <v>514</v>
      </c>
      <c r="D116" t="s">
        <v>861</v>
      </c>
      <c r="E116" t="s">
        <v>280</v>
      </c>
      <c r="F116" t="s">
        <v>786</v>
      </c>
      <c r="G116" t="s">
        <v>113</v>
      </c>
      <c r="H116" t="s">
        <v>113</v>
      </c>
    </row>
    <row r="117" spans="1:8" x14ac:dyDescent="0.3">
      <c r="A117" s="39" t="s">
        <v>276</v>
      </c>
      <c r="B117" s="39" t="s">
        <v>350</v>
      </c>
      <c r="C117" s="39" t="s">
        <v>514</v>
      </c>
      <c r="D117" s="39" t="s">
        <v>862</v>
      </c>
      <c r="E117" s="39" t="s">
        <v>280</v>
      </c>
      <c r="F117" s="39" t="s">
        <v>786</v>
      </c>
      <c r="G117" s="39" t="s">
        <v>113</v>
      </c>
      <c r="H117" s="39" t="s">
        <v>113</v>
      </c>
    </row>
    <row r="118" spans="1:8" x14ac:dyDescent="0.3">
      <c r="A118" t="s">
        <v>276</v>
      </c>
      <c r="B118" t="s">
        <v>351</v>
      </c>
      <c r="C118" t="s">
        <v>514</v>
      </c>
      <c r="D118" t="s">
        <v>541</v>
      </c>
      <c r="E118" t="s">
        <v>280</v>
      </c>
      <c r="F118" t="s">
        <v>786</v>
      </c>
      <c r="G118" t="s">
        <v>113</v>
      </c>
      <c r="H118" t="s">
        <v>113</v>
      </c>
    </row>
    <row r="119" spans="1:8" x14ac:dyDescent="0.3">
      <c r="A119" t="s">
        <v>276</v>
      </c>
      <c r="B119" t="s">
        <v>352</v>
      </c>
      <c r="C119" t="s">
        <v>514</v>
      </c>
      <c r="D119" t="s">
        <v>542</v>
      </c>
      <c r="E119" t="s">
        <v>280</v>
      </c>
      <c r="F119" t="s">
        <v>786</v>
      </c>
      <c r="G119" t="s">
        <v>113</v>
      </c>
      <c r="H119" t="s">
        <v>113</v>
      </c>
    </row>
    <row r="120" spans="1:8" x14ac:dyDescent="0.3">
      <c r="A120" s="39" t="s">
        <v>276</v>
      </c>
      <c r="B120" s="39" t="s">
        <v>353</v>
      </c>
      <c r="C120" s="39" t="s">
        <v>514</v>
      </c>
      <c r="D120" s="39" t="s">
        <v>543</v>
      </c>
      <c r="E120" s="39" t="s">
        <v>280</v>
      </c>
      <c r="F120" s="39" t="s">
        <v>786</v>
      </c>
      <c r="G120" s="39" t="s">
        <v>113</v>
      </c>
      <c r="H120" s="39" t="s">
        <v>113</v>
      </c>
    </row>
    <row r="121" spans="1:8" x14ac:dyDescent="0.3">
      <c r="A121" s="39" t="s">
        <v>276</v>
      </c>
      <c r="B121" s="39" t="s">
        <v>863</v>
      </c>
      <c r="C121" s="39" t="s">
        <v>514</v>
      </c>
      <c r="D121" s="39" t="s">
        <v>864</v>
      </c>
      <c r="E121" s="39" t="s">
        <v>280</v>
      </c>
      <c r="F121" s="39" t="s">
        <v>786</v>
      </c>
      <c r="G121" s="39" t="s">
        <v>113</v>
      </c>
      <c r="H121" s="39" t="s">
        <v>113</v>
      </c>
    </row>
    <row r="122" spans="1:8" x14ac:dyDescent="0.3">
      <c r="A122" s="246" t="s">
        <v>276</v>
      </c>
      <c r="B122" s="246" t="s">
        <v>865</v>
      </c>
      <c r="C122" s="246" t="s">
        <v>514</v>
      </c>
      <c r="D122" s="246" t="s">
        <v>1394</v>
      </c>
      <c r="E122" s="246" t="s">
        <v>280</v>
      </c>
      <c r="F122" s="246" t="s">
        <v>786</v>
      </c>
      <c r="G122" s="246" t="s">
        <v>113</v>
      </c>
      <c r="H122" s="246" t="s">
        <v>113</v>
      </c>
    </row>
    <row r="123" spans="1:8" x14ac:dyDescent="0.3">
      <c r="A123" s="246" t="s">
        <v>276</v>
      </c>
      <c r="B123" s="246" t="s">
        <v>866</v>
      </c>
      <c r="C123" s="246" t="s">
        <v>514</v>
      </c>
      <c r="D123" s="246" t="s">
        <v>867</v>
      </c>
      <c r="E123" s="246" t="s">
        <v>280</v>
      </c>
      <c r="F123" s="246" t="s">
        <v>786</v>
      </c>
      <c r="G123" s="246" t="s">
        <v>113</v>
      </c>
      <c r="H123" s="246" t="s">
        <v>113</v>
      </c>
    </row>
    <row r="124" spans="1:8" x14ac:dyDescent="0.3">
      <c r="A124" t="s">
        <v>276</v>
      </c>
      <c r="B124" t="s">
        <v>241</v>
      </c>
      <c r="C124" t="s">
        <v>514</v>
      </c>
      <c r="D124" s="67" t="s">
        <v>1235</v>
      </c>
      <c r="E124" t="s">
        <v>280</v>
      </c>
      <c r="F124" t="s">
        <v>786</v>
      </c>
      <c r="G124" t="s">
        <v>113</v>
      </c>
      <c r="H124" t="s">
        <v>113</v>
      </c>
    </row>
    <row r="125" spans="1:8" x14ac:dyDescent="0.3">
      <c r="A125" t="s">
        <v>276</v>
      </c>
      <c r="B125" t="s">
        <v>242</v>
      </c>
      <c r="C125" t="s">
        <v>514</v>
      </c>
      <c r="D125" s="67" t="s">
        <v>1324</v>
      </c>
      <c r="E125" t="s">
        <v>280</v>
      </c>
      <c r="F125" t="s">
        <v>786</v>
      </c>
      <c r="G125" t="s">
        <v>113</v>
      </c>
      <c r="H125" t="s">
        <v>113</v>
      </c>
    </row>
    <row r="126" spans="1:8" x14ac:dyDescent="0.3">
      <c r="A126" s="39" t="s">
        <v>276</v>
      </c>
      <c r="B126" s="39" t="s">
        <v>868</v>
      </c>
      <c r="C126" s="39" t="s">
        <v>514</v>
      </c>
      <c r="D126" s="39" t="s">
        <v>869</v>
      </c>
      <c r="E126" s="39" t="s">
        <v>280</v>
      </c>
      <c r="F126" s="39" t="s">
        <v>786</v>
      </c>
      <c r="G126" s="39" t="s">
        <v>113</v>
      </c>
      <c r="H126" s="39" t="s">
        <v>113</v>
      </c>
    </row>
    <row r="127" spans="1:8" x14ac:dyDescent="0.3">
      <c r="A127" s="39" t="s">
        <v>276</v>
      </c>
      <c r="B127" s="39" t="s">
        <v>354</v>
      </c>
      <c r="C127" s="39" t="s">
        <v>514</v>
      </c>
      <c r="D127" s="39" t="s">
        <v>870</v>
      </c>
      <c r="E127" s="39" t="s">
        <v>280</v>
      </c>
      <c r="F127" s="39" t="s">
        <v>786</v>
      </c>
      <c r="G127" s="39" t="s">
        <v>113</v>
      </c>
      <c r="H127" s="39" t="s">
        <v>113</v>
      </c>
    </row>
    <row r="128" spans="1:8" x14ac:dyDescent="0.3">
      <c r="A128" s="39" t="s">
        <v>276</v>
      </c>
      <c r="B128" s="39" t="s">
        <v>871</v>
      </c>
      <c r="C128" s="39" t="s">
        <v>514</v>
      </c>
      <c r="D128" s="39" t="s">
        <v>872</v>
      </c>
      <c r="E128" s="39" t="s">
        <v>280</v>
      </c>
      <c r="F128" s="39" t="s">
        <v>786</v>
      </c>
      <c r="G128" s="39" t="s">
        <v>113</v>
      </c>
      <c r="H128" s="39" t="s">
        <v>113</v>
      </c>
    </row>
    <row r="129" spans="1:8" x14ac:dyDescent="0.3">
      <c r="A129" s="39" t="s">
        <v>276</v>
      </c>
      <c r="B129" s="39" t="s">
        <v>873</v>
      </c>
      <c r="C129" s="39" t="s">
        <v>514</v>
      </c>
      <c r="D129" s="39" t="s">
        <v>874</v>
      </c>
      <c r="E129" s="39" t="s">
        <v>280</v>
      </c>
      <c r="F129" s="39" t="s">
        <v>786</v>
      </c>
      <c r="G129" s="39" t="s">
        <v>113</v>
      </c>
      <c r="H129" s="39" t="s">
        <v>113</v>
      </c>
    </row>
    <row r="130" spans="1:8" x14ac:dyDescent="0.3">
      <c r="A130" s="39" t="s">
        <v>276</v>
      </c>
      <c r="B130" s="39" t="s">
        <v>875</v>
      </c>
      <c r="C130" s="39" t="s">
        <v>514</v>
      </c>
      <c r="D130" s="39" t="s">
        <v>874</v>
      </c>
      <c r="E130" s="39" t="s">
        <v>280</v>
      </c>
      <c r="F130" s="39" t="s">
        <v>786</v>
      </c>
      <c r="G130" s="39" t="s">
        <v>113</v>
      </c>
      <c r="H130" s="39" t="s">
        <v>113</v>
      </c>
    </row>
    <row r="131" spans="1:8" x14ac:dyDescent="0.3">
      <c r="A131" s="39" t="s">
        <v>276</v>
      </c>
      <c r="B131" s="39" t="s">
        <v>876</v>
      </c>
      <c r="C131" s="39" t="s">
        <v>514</v>
      </c>
      <c r="D131" s="39" t="s">
        <v>877</v>
      </c>
      <c r="E131" s="39" t="s">
        <v>280</v>
      </c>
      <c r="F131" s="39" t="s">
        <v>786</v>
      </c>
      <c r="G131" s="39" t="s">
        <v>113</v>
      </c>
      <c r="H131" s="39" t="s">
        <v>113</v>
      </c>
    </row>
    <row r="132" spans="1:8" x14ac:dyDescent="0.3">
      <c r="A132" t="s">
        <v>276</v>
      </c>
      <c r="B132" t="s">
        <v>243</v>
      </c>
      <c r="C132" t="s">
        <v>514</v>
      </c>
      <c r="D132" s="67" t="s">
        <v>1325</v>
      </c>
      <c r="E132" t="s">
        <v>280</v>
      </c>
      <c r="F132" t="s">
        <v>786</v>
      </c>
      <c r="G132" t="s">
        <v>113</v>
      </c>
      <c r="H132" t="s">
        <v>113</v>
      </c>
    </row>
    <row r="133" spans="1:8" x14ac:dyDescent="0.3">
      <c r="A133" s="39" t="s">
        <v>276</v>
      </c>
      <c r="B133" s="39" t="s">
        <v>878</v>
      </c>
      <c r="C133" s="39" t="s">
        <v>514</v>
      </c>
      <c r="D133" s="39" t="s">
        <v>879</v>
      </c>
      <c r="E133" s="39" t="s">
        <v>280</v>
      </c>
      <c r="F133" s="39" t="s">
        <v>786</v>
      </c>
      <c r="G133" s="39" t="s">
        <v>113</v>
      </c>
      <c r="H133" s="39" t="s">
        <v>113</v>
      </c>
    </row>
    <row r="134" spans="1:8" x14ac:dyDescent="0.3">
      <c r="A134" s="39" t="s">
        <v>276</v>
      </c>
      <c r="B134" s="39" t="s">
        <v>181</v>
      </c>
      <c r="C134" s="39" t="s">
        <v>514</v>
      </c>
      <c r="D134" s="39" t="s">
        <v>544</v>
      </c>
      <c r="E134" s="39" t="s">
        <v>280</v>
      </c>
      <c r="F134" s="39" t="s">
        <v>786</v>
      </c>
      <c r="G134" s="39" t="s">
        <v>113</v>
      </c>
      <c r="H134" s="39" t="s">
        <v>113</v>
      </c>
    </row>
    <row r="135" spans="1:8" x14ac:dyDescent="0.3">
      <c r="A135" s="39" t="s">
        <v>276</v>
      </c>
      <c r="B135" s="39" t="s">
        <v>880</v>
      </c>
      <c r="C135" s="39" t="s">
        <v>514</v>
      </c>
      <c r="D135" s="39" t="s">
        <v>881</v>
      </c>
      <c r="E135" s="39" t="s">
        <v>280</v>
      </c>
      <c r="F135" s="39" t="s">
        <v>786</v>
      </c>
      <c r="G135" s="39" t="s">
        <v>113</v>
      </c>
      <c r="H135" s="39" t="s">
        <v>113</v>
      </c>
    </row>
    <row r="136" spans="1:8" x14ac:dyDescent="0.3">
      <c r="A136" s="39" t="s">
        <v>276</v>
      </c>
      <c r="B136" s="39" t="s">
        <v>882</v>
      </c>
      <c r="C136" s="39" t="s">
        <v>514</v>
      </c>
      <c r="D136" s="39" t="s">
        <v>883</v>
      </c>
      <c r="E136" s="39" t="s">
        <v>280</v>
      </c>
      <c r="F136" s="39" t="s">
        <v>786</v>
      </c>
      <c r="G136" s="39" t="s">
        <v>113</v>
      </c>
      <c r="H136" s="39" t="s">
        <v>113</v>
      </c>
    </row>
    <row r="137" spans="1:8" x14ac:dyDescent="0.3">
      <c r="A137" s="39" t="s">
        <v>276</v>
      </c>
      <c r="B137" s="39" t="s">
        <v>182</v>
      </c>
      <c r="C137" s="39" t="s">
        <v>514</v>
      </c>
      <c r="D137" s="39" t="s">
        <v>121</v>
      </c>
      <c r="E137" s="39" t="s">
        <v>280</v>
      </c>
      <c r="F137" s="39" t="s">
        <v>786</v>
      </c>
      <c r="G137" s="39" t="s">
        <v>113</v>
      </c>
      <c r="H137" s="39" t="s">
        <v>113</v>
      </c>
    </row>
    <row r="138" spans="1:8" x14ac:dyDescent="0.3">
      <c r="A138" s="74" t="s">
        <v>276</v>
      </c>
      <c r="B138" s="74" t="s">
        <v>884</v>
      </c>
      <c r="C138" s="74" t="s">
        <v>514</v>
      </c>
      <c r="D138" s="74" t="s">
        <v>233</v>
      </c>
      <c r="E138" s="74" t="s">
        <v>283</v>
      </c>
      <c r="F138" s="74" t="s">
        <v>786</v>
      </c>
      <c r="G138" s="74" t="s">
        <v>113</v>
      </c>
      <c r="H138" s="74" t="s">
        <v>113</v>
      </c>
    </row>
    <row r="139" spans="1:8" x14ac:dyDescent="0.3">
      <c r="A139" s="74" t="s">
        <v>276</v>
      </c>
      <c r="B139" s="74" t="s">
        <v>430</v>
      </c>
      <c r="C139" s="74" t="s">
        <v>514</v>
      </c>
      <c r="D139" s="74" t="s">
        <v>885</v>
      </c>
      <c r="E139" s="74" t="s">
        <v>280</v>
      </c>
      <c r="F139" s="74" t="s">
        <v>786</v>
      </c>
      <c r="G139" s="74" t="s">
        <v>113</v>
      </c>
      <c r="H139" s="74" t="s">
        <v>113</v>
      </c>
    </row>
    <row r="140" spans="1:8" s="216" customFormat="1" x14ac:dyDescent="0.3">
      <c r="A140" s="215" t="s">
        <v>276</v>
      </c>
      <c r="B140" s="215" t="s">
        <v>886</v>
      </c>
      <c r="C140" s="215" t="s">
        <v>514</v>
      </c>
      <c r="D140" s="215" t="s">
        <v>887</v>
      </c>
      <c r="E140" s="215" t="s">
        <v>280</v>
      </c>
      <c r="F140" s="215" t="s">
        <v>786</v>
      </c>
      <c r="G140" s="215" t="s">
        <v>113</v>
      </c>
      <c r="H140" s="215" t="s">
        <v>113</v>
      </c>
    </row>
    <row r="141" spans="1:8" s="216" customFormat="1" x14ac:dyDescent="0.3">
      <c r="A141" s="215" t="s">
        <v>276</v>
      </c>
      <c r="B141" s="215" t="s">
        <v>888</v>
      </c>
      <c r="C141" s="215" t="s">
        <v>514</v>
      </c>
      <c r="D141" s="215" t="s">
        <v>889</v>
      </c>
      <c r="E141" s="215" t="s">
        <v>280</v>
      </c>
      <c r="F141" s="215" t="s">
        <v>786</v>
      </c>
      <c r="G141" s="215" t="s">
        <v>113</v>
      </c>
      <c r="H141" s="215" t="s">
        <v>113</v>
      </c>
    </row>
    <row r="142" spans="1:8" s="216" customFormat="1" x14ac:dyDescent="0.3">
      <c r="A142" s="39" t="s">
        <v>276</v>
      </c>
      <c r="B142" s="39" t="s">
        <v>198</v>
      </c>
      <c r="C142" s="39" t="s">
        <v>514</v>
      </c>
      <c r="D142" s="39" t="s">
        <v>890</v>
      </c>
      <c r="E142" s="39" t="s">
        <v>280</v>
      </c>
      <c r="F142" s="39" t="s">
        <v>786</v>
      </c>
      <c r="G142" s="39" t="s">
        <v>113</v>
      </c>
      <c r="H142" s="39" t="s">
        <v>113</v>
      </c>
    </row>
    <row r="143" spans="1:8" s="216" customFormat="1" x14ac:dyDescent="0.3">
      <c r="A143" s="39" t="s">
        <v>276</v>
      </c>
      <c r="B143" s="39" t="s">
        <v>891</v>
      </c>
      <c r="C143" s="39" t="s">
        <v>514</v>
      </c>
      <c r="D143" s="39" t="s">
        <v>892</v>
      </c>
      <c r="E143" s="39" t="s">
        <v>280</v>
      </c>
      <c r="F143" s="39" t="s">
        <v>786</v>
      </c>
      <c r="G143" s="39" t="s">
        <v>113</v>
      </c>
      <c r="H143" s="39" t="s">
        <v>113</v>
      </c>
    </row>
    <row r="144" spans="1:8" s="216" customFormat="1" x14ac:dyDescent="0.3">
      <c r="A144" s="39" t="s">
        <v>276</v>
      </c>
      <c r="B144" s="39" t="s">
        <v>893</v>
      </c>
      <c r="C144" s="39" t="s">
        <v>514</v>
      </c>
      <c r="D144" s="39" t="s">
        <v>894</v>
      </c>
      <c r="E144" s="39" t="s">
        <v>280</v>
      </c>
      <c r="F144" s="39" t="s">
        <v>786</v>
      </c>
      <c r="G144" s="39" t="s">
        <v>113</v>
      </c>
      <c r="H144" s="39" t="s">
        <v>113</v>
      </c>
    </row>
    <row r="145" spans="1:8" s="216" customFormat="1" x14ac:dyDescent="0.3">
      <c r="A145" s="39" t="s">
        <v>276</v>
      </c>
      <c r="B145" s="39" t="s">
        <v>895</v>
      </c>
      <c r="C145" s="39" t="s">
        <v>514</v>
      </c>
      <c r="D145" s="39" t="s">
        <v>896</v>
      </c>
      <c r="E145" s="39" t="s">
        <v>280</v>
      </c>
      <c r="F145" s="39" t="s">
        <v>786</v>
      </c>
      <c r="G145" s="39" t="s">
        <v>113</v>
      </c>
      <c r="H145" s="39" t="s">
        <v>113</v>
      </c>
    </row>
    <row r="146" spans="1:8" s="216" customFormat="1" x14ac:dyDescent="0.3">
      <c r="A146" s="39" t="s">
        <v>276</v>
      </c>
      <c r="B146" s="39" t="s">
        <v>897</v>
      </c>
      <c r="C146" s="39" t="s">
        <v>514</v>
      </c>
      <c r="D146" s="39" t="s">
        <v>898</v>
      </c>
      <c r="E146" s="39" t="s">
        <v>280</v>
      </c>
      <c r="F146" s="39" t="s">
        <v>786</v>
      </c>
      <c r="G146" s="39" t="s">
        <v>113</v>
      </c>
      <c r="H146" s="39" t="s">
        <v>113</v>
      </c>
    </row>
    <row r="147" spans="1:8" s="216" customFormat="1" x14ac:dyDescent="0.3">
      <c r="A147" s="39" t="s">
        <v>276</v>
      </c>
      <c r="B147" s="39" t="s">
        <v>899</v>
      </c>
      <c r="C147" s="39" t="s">
        <v>514</v>
      </c>
      <c r="D147" s="39" t="s">
        <v>900</v>
      </c>
      <c r="E147" s="39" t="s">
        <v>280</v>
      </c>
      <c r="F147" s="39" t="s">
        <v>786</v>
      </c>
      <c r="G147" s="39" t="s">
        <v>113</v>
      </c>
      <c r="H147" s="39" t="s">
        <v>113</v>
      </c>
    </row>
    <row r="148" spans="1:8" s="216" customFormat="1" x14ac:dyDescent="0.3">
      <c r="A148" s="39" t="s">
        <v>276</v>
      </c>
      <c r="B148" s="39" t="s">
        <v>901</v>
      </c>
      <c r="C148" s="39" t="s">
        <v>514</v>
      </c>
      <c r="D148" s="39" t="s">
        <v>902</v>
      </c>
      <c r="E148" s="39" t="s">
        <v>280</v>
      </c>
      <c r="F148" s="39" t="s">
        <v>786</v>
      </c>
      <c r="G148" s="39" t="s">
        <v>113</v>
      </c>
      <c r="H148" s="39" t="s">
        <v>113</v>
      </c>
    </row>
    <row r="149" spans="1:8" x14ac:dyDescent="0.3">
      <c r="A149" s="39" t="s">
        <v>276</v>
      </c>
      <c r="B149" s="39" t="s">
        <v>183</v>
      </c>
      <c r="C149" s="39" t="s">
        <v>514</v>
      </c>
      <c r="D149" s="39" t="s">
        <v>545</v>
      </c>
      <c r="E149" s="39" t="s">
        <v>280</v>
      </c>
      <c r="F149" s="39" t="s">
        <v>786</v>
      </c>
      <c r="G149" s="39" t="s">
        <v>113</v>
      </c>
      <c r="H149" s="39" t="s">
        <v>113</v>
      </c>
    </row>
    <row r="150" spans="1:8" x14ac:dyDescent="0.3">
      <c r="A150" s="39" t="s">
        <v>276</v>
      </c>
      <c r="B150" s="39" t="s">
        <v>903</v>
      </c>
      <c r="C150" s="39" t="s">
        <v>514</v>
      </c>
      <c r="D150" s="39" t="s">
        <v>904</v>
      </c>
      <c r="E150" s="39" t="s">
        <v>280</v>
      </c>
      <c r="F150" s="39" t="s">
        <v>786</v>
      </c>
      <c r="G150" s="39" t="s">
        <v>113</v>
      </c>
      <c r="H150" s="39" t="s">
        <v>113</v>
      </c>
    </row>
    <row r="151" spans="1:8" x14ac:dyDescent="0.3">
      <c r="A151" s="39" t="s">
        <v>276</v>
      </c>
      <c r="B151" s="39" t="s">
        <v>212</v>
      </c>
      <c r="C151" s="39" t="s">
        <v>514</v>
      </c>
      <c r="D151" s="39" t="s">
        <v>905</v>
      </c>
      <c r="E151" s="39" t="s">
        <v>280</v>
      </c>
      <c r="F151" s="39" t="s">
        <v>786</v>
      </c>
      <c r="G151" s="39" t="s">
        <v>113</v>
      </c>
      <c r="H151" s="39" t="s">
        <v>113</v>
      </c>
    </row>
    <row r="152" spans="1:8" x14ac:dyDescent="0.3">
      <c r="A152" s="39" t="s">
        <v>276</v>
      </c>
      <c r="B152" s="39" t="s">
        <v>906</v>
      </c>
      <c r="C152" s="39" t="s">
        <v>514</v>
      </c>
      <c r="D152" s="39" t="s">
        <v>730</v>
      </c>
      <c r="E152" s="39" t="s">
        <v>280</v>
      </c>
      <c r="F152" s="39" t="s">
        <v>786</v>
      </c>
      <c r="G152" s="39" t="s">
        <v>113</v>
      </c>
      <c r="H152" s="39" t="s">
        <v>113</v>
      </c>
    </row>
    <row r="153" spans="1:8" x14ac:dyDescent="0.3">
      <c r="A153" s="39" t="s">
        <v>276</v>
      </c>
      <c r="B153" s="39" t="s">
        <v>907</v>
      </c>
      <c r="C153" s="39" t="s">
        <v>514</v>
      </c>
      <c r="D153" s="39" t="s">
        <v>908</v>
      </c>
      <c r="E153" s="39" t="s">
        <v>280</v>
      </c>
      <c r="F153" s="39" t="s">
        <v>786</v>
      </c>
      <c r="G153" s="39" t="s">
        <v>113</v>
      </c>
      <c r="H153" s="39" t="s">
        <v>113</v>
      </c>
    </row>
    <row r="154" spans="1:8" x14ac:dyDescent="0.3">
      <c r="A154" s="74" t="s">
        <v>276</v>
      </c>
      <c r="B154" s="74" t="s">
        <v>909</v>
      </c>
      <c r="C154" s="74" t="s">
        <v>514</v>
      </c>
      <c r="D154" s="74" t="s">
        <v>910</v>
      </c>
      <c r="E154" s="74" t="s">
        <v>283</v>
      </c>
      <c r="F154" s="74" t="s">
        <v>786</v>
      </c>
      <c r="G154" s="74" t="s">
        <v>113</v>
      </c>
      <c r="H154" s="74" t="s">
        <v>113</v>
      </c>
    </row>
    <row r="155" spans="1:8" x14ac:dyDescent="0.3">
      <c r="A155" s="74" t="s">
        <v>276</v>
      </c>
      <c r="B155" s="74" t="s">
        <v>631</v>
      </c>
      <c r="C155" s="74" t="s">
        <v>514</v>
      </c>
      <c r="D155" s="74" t="s">
        <v>911</v>
      </c>
      <c r="E155" s="74" t="s">
        <v>280</v>
      </c>
      <c r="F155" s="74" t="s">
        <v>786</v>
      </c>
      <c r="G155" s="74" t="s">
        <v>113</v>
      </c>
      <c r="H155" s="74" t="s">
        <v>113</v>
      </c>
    </row>
    <row r="156" spans="1:8" s="158" customFormat="1" x14ac:dyDescent="0.3">
      <c r="A156" s="74" t="s">
        <v>276</v>
      </c>
      <c r="B156" s="74" t="s">
        <v>912</v>
      </c>
      <c r="C156" s="74" t="s">
        <v>514</v>
      </c>
      <c r="D156" s="74" t="s">
        <v>913</v>
      </c>
      <c r="E156" s="74" t="s">
        <v>280</v>
      </c>
      <c r="F156" s="74" t="s">
        <v>786</v>
      </c>
      <c r="G156" s="74" t="s">
        <v>113</v>
      </c>
      <c r="H156" s="74" t="s">
        <v>113</v>
      </c>
    </row>
    <row r="157" spans="1:8" x14ac:dyDescent="0.3">
      <c r="A157" s="74" t="s">
        <v>276</v>
      </c>
      <c r="B157" s="74" t="s">
        <v>914</v>
      </c>
      <c r="C157" s="74" t="s">
        <v>514</v>
      </c>
      <c r="D157" s="74" t="s">
        <v>915</v>
      </c>
      <c r="E157" s="74" t="s">
        <v>280</v>
      </c>
      <c r="F157" s="74" t="s">
        <v>786</v>
      </c>
      <c r="G157" s="74" t="s">
        <v>113</v>
      </c>
      <c r="H157" s="74" t="s">
        <v>113</v>
      </c>
    </row>
    <row r="158" spans="1:8" s="158" customFormat="1" x14ac:dyDescent="0.3">
      <c r="A158" s="39" t="s">
        <v>276</v>
      </c>
      <c r="B158" s="39" t="s">
        <v>916</v>
      </c>
      <c r="C158" s="39" t="s">
        <v>514</v>
      </c>
      <c r="D158" s="39" t="s">
        <v>917</v>
      </c>
      <c r="E158" s="39" t="s">
        <v>280</v>
      </c>
      <c r="F158" s="39" t="s">
        <v>786</v>
      </c>
      <c r="G158" s="39" t="s">
        <v>113</v>
      </c>
      <c r="H158" s="39" t="s">
        <v>113</v>
      </c>
    </row>
    <row r="159" spans="1:8" s="158" customFormat="1" x14ac:dyDescent="0.3">
      <c r="A159" s="39" t="s">
        <v>276</v>
      </c>
      <c r="B159" s="39" t="s">
        <v>918</v>
      </c>
      <c r="C159" s="39" t="s">
        <v>514</v>
      </c>
      <c r="D159" s="39" t="s">
        <v>919</v>
      </c>
      <c r="E159" s="39" t="s">
        <v>280</v>
      </c>
      <c r="F159" s="39" t="s">
        <v>786</v>
      </c>
      <c r="G159" s="39" t="s">
        <v>113</v>
      </c>
      <c r="H159" s="39" t="s">
        <v>113</v>
      </c>
    </row>
    <row r="160" spans="1:8" x14ac:dyDescent="0.3">
      <c r="A160" s="39" t="s">
        <v>276</v>
      </c>
      <c r="B160" s="39" t="s">
        <v>920</v>
      </c>
      <c r="C160" s="39" t="s">
        <v>514</v>
      </c>
      <c r="D160" s="39" t="s">
        <v>921</v>
      </c>
      <c r="E160" s="39" t="s">
        <v>280</v>
      </c>
      <c r="F160" s="39" t="s">
        <v>786</v>
      </c>
      <c r="G160" s="39" t="s">
        <v>113</v>
      </c>
      <c r="H160" s="39" t="s">
        <v>113</v>
      </c>
    </row>
    <row r="161" spans="1:8" x14ac:dyDescent="0.3">
      <c r="A161" s="39" t="s">
        <v>276</v>
      </c>
      <c r="B161" s="39" t="s">
        <v>922</v>
      </c>
      <c r="C161" s="39" t="s">
        <v>514</v>
      </c>
      <c r="D161" s="39" t="s">
        <v>921</v>
      </c>
      <c r="E161" s="39" t="s">
        <v>280</v>
      </c>
      <c r="F161" s="39" t="s">
        <v>786</v>
      </c>
      <c r="G161" s="39" t="s">
        <v>113</v>
      </c>
      <c r="H161" s="39" t="s">
        <v>113</v>
      </c>
    </row>
    <row r="162" spans="1:8" x14ac:dyDescent="0.3">
      <c r="A162" s="39" t="s">
        <v>276</v>
      </c>
      <c r="B162" s="39" t="s">
        <v>923</v>
      </c>
      <c r="C162" s="39" t="s">
        <v>514</v>
      </c>
      <c r="D162" s="39" t="s">
        <v>924</v>
      </c>
      <c r="E162" s="39" t="s">
        <v>280</v>
      </c>
      <c r="F162" s="39" t="s">
        <v>786</v>
      </c>
      <c r="G162" s="39" t="s">
        <v>113</v>
      </c>
      <c r="H162" s="39" t="s">
        <v>113</v>
      </c>
    </row>
    <row r="163" spans="1:8" x14ac:dyDescent="0.3">
      <c r="A163" s="39" t="s">
        <v>276</v>
      </c>
      <c r="B163" s="39" t="s">
        <v>925</v>
      </c>
      <c r="C163" s="39" t="s">
        <v>514</v>
      </c>
      <c r="D163" s="39" t="s">
        <v>924</v>
      </c>
      <c r="E163" s="39" t="s">
        <v>280</v>
      </c>
      <c r="F163" s="39" t="s">
        <v>786</v>
      </c>
      <c r="G163" s="39" t="s">
        <v>113</v>
      </c>
      <c r="H163" s="39" t="s">
        <v>113</v>
      </c>
    </row>
    <row r="164" spans="1:8" x14ac:dyDescent="0.3">
      <c r="A164" s="39" t="s">
        <v>276</v>
      </c>
      <c r="B164" s="39" t="s">
        <v>926</v>
      </c>
      <c r="C164" s="39" t="s">
        <v>514</v>
      </c>
      <c r="D164" s="39" t="s">
        <v>927</v>
      </c>
      <c r="E164" s="39" t="s">
        <v>283</v>
      </c>
      <c r="F164" s="39" t="s">
        <v>786</v>
      </c>
      <c r="G164" s="39" t="s">
        <v>113</v>
      </c>
      <c r="H164" s="39" t="s">
        <v>113</v>
      </c>
    </row>
    <row r="165" spans="1:8" x14ac:dyDescent="0.3">
      <c r="A165" t="s">
        <v>276</v>
      </c>
      <c r="B165" t="s">
        <v>155</v>
      </c>
      <c r="C165" t="s">
        <v>514</v>
      </c>
      <c r="D165" t="s">
        <v>546</v>
      </c>
      <c r="E165" t="s">
        <v>280</v>
      </c>
      <c r="F165" t="s">
        <v>786</v>
      </c>
      <c r="G165" t="s">
        <v>113</v>
      </c>
      <c r="H165" t="s">
        <v>113</v>
      </c>
    </row>
    <row r="166" spans="1:8" x14ac:dyDescent="0.3">
      <c r="A166" t="s">
        <v>276</v>
      </c>
      <c r="B166" t="s">
        <v>156</v>
      </c>
      <c r="C166" t="s">
        <v>514</v>
      </c>
      <c r="D166" t="s">
        <v>547</v>
      </c>
      <c r="E166" t="s">
        <v>280</v>
      </c>
      <c r="F166" t="s">
        <v>786</v>
      </c>
      <c r="G166" t="s">
        <v>113</v>
      </c>
      <c r="H166" t="s">
        <v>113</v>
      </c>
    </row>
    <row r="167" spans="1:8" x14ac:dyDescent="0.3">
      <c r="A167" t="s">
        <v>276</v>
      </c>
      <c r="B167" t="s">
        <v>157</v>
      </c>
      <c r="C167" t="s">
        <v>514</v>
      </c>
      <c r="D167" t="s">
        <v>548</v>
      </c>
      <c r="E167" t="s">
        <v>280</v>
      </c>
      <c r="F167" t="s">
        <v>786</v>
      </c>
      <c r="G167" t="s">
        <v>113</v>
      </c>
      <c r="H167" t="s">
        <v>113</v>
      </c>
    </row>
    <row r="168" spans="1:8" x14ac:dyDescent="0.3">
      <c r="A168" t="s">
        <v>276</v>
      </c>
      <c r="B168" t="s">
        <v>763</v>
      </c>
      <c r="C168" t="s">
        <v>514</v>
      </c>
      <c r="D168" t="s">
        <v>764</v>
      </c>
      <c r="E168" t="s">
        <v>280</v>
      </c>
      <c r="F168" t="s">
        <v>786</v>
      </c>
      <c r="G168" t="s">
        <v>113</v>
      </c>
      <c r="H168" t="s">
        <v>113</v>
      </c>
    </row>
    <row r="169" spans="1:8" x14ac:dyDescent="0.3">
      <c r="A169" t="s">
        <v>276</v>
      </c>
      <c r="B169" t="s">
        <v>765</v>
      </c>
      <c r="C169" t="s">
        <v>514</v>
      </c>
      <c r="D169" t="s">
        <v>548</v>
      </c>
      <c r="E169" t="s">
        <v>280</v>
      </c>
      <c r="F169" t="s">
        <v>786</v>
      </c>
      <c r="G169" t="s">
        <v>113</v>
      </c>
      <c r="H169" t="s">
        <v>113</v>
      </c>
    </row>
    <row r="170" spans="1:8" x14ac:dyDescent="0.3">
      <c r="A170" t="s">
        <v>276</v>
      </c>
      <c r="B170" t="s">
        <v>766</v>
      </c>
      <c r="C170" t="s">
        <v>514</v>
      </c>
      <c r="D170" t="s">
        <v>767</v>
      </c>
      <c r="E170" t="s">
        <v>280</v>
      </c>
      <c r="F170" t="s">
        <v>786</v>
      </c>
      <c r="G170" t="s">
        <v>113</v>
      </c>
      <c r="H170" t="s">
        <v>113</v>
      </c>
    </row>
    <row r="171" spans="1:8" x14ac:dyDescent="0.3">
      <c r="A171" s="39" t="s">
        <v>276</v>
      </c>
      <c r="B171" s="39" t="s">
        <v>928</v>
      </c>
      <c r="C171" s="39" t="s">
        <v>514</v>
      </c>
      <c r="D171" s="39" t="s">
        <v>929</v>
      </c>
      <c r="E171" s="39" t="s">
        <v>280</v>
      </c>
      <c r="F171" s="39" t="s">
        <v>786</v>
      </c>
      <c r="G171" s="39" t="s">
        <v>113</v>
      </c>
      <c r="H171" s="39" t="s">
        <v>113</v>
      </c>
    </row>
    <row r="172" spans="1:8" x14ac:dyDescent="0.3">
      <c r="A172" s="39" t="s">
        <v>276</v>
      </c>
      <c r="B172" s="39" t="s">
        <v>930</v>
      </c>
      <c r="C172" s="39" t="s">
        <v>514</v>
      </c>
      <c r="D172" s="39" t="s">
        <v>931</v>
      </c>
      <c r="E172" s="39" t="s">
        <v>280</v>
      </c>
      <c r="F172" s="39" t="s">
        <v>786</v>
      </c>
      <c r="G172" s="39" t="s">
        <v>113</v>
      </c>
      <c r="H172" s="39" t="s">
        <v>113</v>
      </c>
    </row>
    <row r="173" spans="1:8" x14ac:dyDescent="0.3">
      <c r="A173" s="39" t="s">
        <v>276</v>
      </c>
      <c r="B173" s="39" t="s">
        <v>932</v>
      </c>
      <c r="C173" s="39" t="s">
        <v>514</v>
      </c>
      <c r="D173" s="39" t="s">
        <v>933</v>
      </c>
      <c r="E173" s="39" t="s">
        <v>280</v>
      </c>
      <c r="F173" s="39" t="s">
        <v>786</v>
      </c>
      <c r="G173" s="39" t="s">
        <v>113</v>
      </c>
      <c r="H173" s="39" t="s">
        <v>113</v>
      </c>
    </row>
    <row r="174" spans="1:8" x14ac:dyDescent="0.3">
      <c r="A174" s="39" t="s">
        <v>276</v>
      </c>
      <c r="B174" s="39" t="s">
        <v>934</v>
      </c>
      <c r="C174" s="39" t="s">
        <v>514</v>
      </c>
      <c r="D174" s="39" t="s">
        <v>935</v>
      </c>
      <c r="E174" s="39" t="s">
        <v>280</v>
      </c>
      <c r="F174" s="39" t="s">
        <v>786</v>
      </c>
      <c r="G174" s="39" t="s">
        <v>113</v>
      </c>
      <c r="H174" s="39" t="s">
        <v>113</v>
      </c>
    </row>
    <row r="175" spans="1:8" x14ac:dyDescent="0.3">
      <c r="A175" s="39" t="s">
        <v>276</v>
      </c>
      <c r="B175" s="39" t="s">
        <v>936</v>
      </c>
      <c r="C175" s="39" t="s">
        <v>514</v>
      </c>
      <c r="D175" s="39" t="s">
        <v>937</v>
      </c>
      <c r="E175" s="39" t="s">
        <v>283</v>
      </c>
      <c r="F175" s="39" t="s">
        <v>786</v>
      </c>
      <c r="G175" s="39" t="s">
        <v>113</v>
      </c>
      <c r="H175" s="39" t="s">
        <v>113</v>
      </c>
    </row>
    <row r="176" spans="1:8" x14ac:dyDescent="0.3">
      <c r="A176" t="s">
        <v>276</v>
      </c>
      <c r="B176" t="s">
        <v>632</v>
      </c>
      <c r="C176" t="s">
        <v>514</v>
      </c>
      <c r="D176" t="s">
        <v>768</v>
      </c>
      <c r="E176" t="s">
        <v>280</v>
      </c>
      <c r="F176" t="s">
        <v>786</v>
      </c>
      <c r="G176" t="s">
        <v>113</v>
      </c>
      <c r="H176" t="s">
        <v>113</v>
      </c>
    </row>
    <row r="177" spans="1:8" x14ac:dyDescent="0.3">
      <c r="A177" t="s">
        <v>276</v>
      </c>
      <c r="B177" t="s">
        <v>938</v>
      </c>
      <c r="C177" t="s">
        <v>514</v>
      </c>
      <c r="D177" t="s">
        <v>939</v>
      </c>
      <c r="E177" t="s">
        <v>280</v>
      </c>
      <c r="F177" t="s">
        <v>786</v>
      </c>
      <c r="G177" t="s">
        <v>113</v>
      </c>
      <c r="H177" t="s">
        <v>113</v>
      </c>
    </row>
    <row r="178" spans="1:8" x14ac:dyDescent="0.3">
      <c r="A178" t="s">
        <v>276</v>
      </c>
      <c r="B178" t="s">
        <v>940</v>
      </c>
      <c r="C178" t="s">
        <v>514</v>
      </c>
      <c r="D178" t="s">
        <v>941</v>
      </c>
      <c r="E178" t="s">
        <v>280</v>
      </c>
      <c r="F178" t="s">
        <v>786</v>
      </c>
      <c r="G178" t="s">
        <v>113</v>
      </c>
      <c r="H178" t="s">
        <v>113</v>
      </c>
    </row>
    <row r="179" spans="1:8" x14ac:dyDescent="0.3">
      <c r="A179" t="s">
        <v>276</v>
      </c>
      <c r="B179" t="s">
        <v>942</v>
      </c>
      <c r="C179" t="s">
        <v>514</v>
      </c>
      <c r="D179" t="s">
        <v>943</v>
      </c>
      <c r="E179" t="s">
        <v>280</v>
      </c>
      <c r="F179" t="s">
        <v>786</v>
      </c>
      <c r="G179" t="s">
        <v>113</v>
      </c>
      <c r="H179" t="s">
        <v>113</v>
      </c>
    </row>
    <row r="180" spans="1:8" x14ac:dyDescent="0.3">
      <c r="A180" t="s">
        <v>276</v>
      </c>
      <c r="B180" t="s">
        <v>944</v>
      </c>
      <c r="C180" t="s">
        <v>514</v>
      </c>
      <c r="D180" t="s">
        <v>943</v>
      </c>
      <c r="E180" t="s">
        <v>280</v>
      </c>
      <c r="F180" t="s">
        <v>786</v>
      </c>
      <c r="G180" t="s">
        <v>113</v>
      </c>
      <c r="H180" t="s">
        <v>113</v>
      </c>
    </row>
    <row r="181" spans="1:8" x14ac:dyDescent="0.3">
      <c r="A181" t="s">
        <v>276</v>
      </c>
      <c r="B181" t="s">
        <v>945</v>
      </c>
      <c r="C181" t="s">
        <v>514</v>
      </c>
      <c r="D181" t="s">
        <v>946</v>
      </c>
      <c r="E181" t="s">
        <v>280</v>
      </c>
      <c r="F181" t="s">
        <v>786</v>
      </c>
      <c r="G181" t="s">
        <v>113</v>
      </c>
      <c r="H181" t="s">
        <v>113</v>
      </c>
    </row>
    <row r="182" spans="1:8" x14ac:dyDescent="0.3">
      <c r="A182" s="39" t="s">
        <v>276</v>
      </c>
      <c r="B182" s="39" t="s">
        <v>947</v>
      </c>
      <c r="C182" s="39" t="s">
        <v>514</v>
      </c>
      <c r="D182" s="39" t="s">
        <v>948</v>
      </c>
      <c r="E182" s="39" t="s">
        <v>280</v>
      </c>
      <c r="F182" s="39" t="s">
        <v>786</v>
      </c>
      <c r="G182" s="39" t="s">
        <v>113</v>
      </c>
      <c r="H182" s="39" t="s">
        <v>113</v>
      </c>
    </row>
    <row r="183" spans="1:8" x14ac:dyDescent="0.3">
      <c r="A183" s="39" t="s">
        <v>276</v>
      </c>
      <c r="B183" s="39" t="s">
        <v>949</v>
      </c>
      <c r="C183" s="39" t="s">
        <v>514</v>
      </c>
      <c r="D183" s="39" t="s">
        <v>950</v>
      </c>
      <c r="E183" s="39" t="s">
        <v>280</v>
      </c>
      <c r="F183" s="39" t="s">
        <v>786</v>
      </c>
      <c r="G183" s="39" t="s">
        <v>113</v>
      </c>
      <c r="H183" s="39" t="s">
        <v>113</v>
      </c>
    </row>
    <row r="184" spans="1:8" x14ac:dyDescent="0.3">
      <c r="A184" s="39" t="s">
        <v>276</v>
      </c>
      <c r="B184" s="39" t="s">
        <v>951</v>
      </c>
      <c r="C184" s="39" t="s">
        <v>514</v>
      </c>
      <c r="D184" s="39" t="s">
        <v>952</v>
      </c>
      <c r="E184" s="39" t="s">
        <v>280</v>
      </c>
      <c r="F184" s="39" t="s">
        <v>786</v>
      </c>
      <c r="G184" s="39" t="s">
        <v>113</v>
      </c>
      <c r="H184" s="39" t="s">
        <v>113</v>
      </c>
    </row>
    <row r="185" spans="1:8" x14ac:dyDescent="0.3">
      <c r="A185" s="39" t="s">
        <v>276</v>
      </c>
      <c r="B185" s="39" t="s">
        <v>953</v>
      </c>
      <c r="C185" s="39" t="s">
        <v>514</v>
      </c>
      <c r="D185" s="39" t="s">
        <v>954</v>
      </c>
      <c r="E185" s="39" t="s">
        <v>280</v>
      </c>
      <c r="F185" s="39" t="s">
        <v>786</v>
      </c>
      <c r="G185" s="39" t="s">
        <v>113</v>
      </c>
      <c r="H185" s="39" t="s">
        <v>113</v>
      </c>
    </row>
    <row r="186" spans="1:8" x14ac:dyDescent="0.3">
      <c r="A186" s="215" t="s">
        <v>276</v>
      </c>
      <c r="B186" s="215" t="s">
        <v>955</v>
      </c>
      <c r="C186" s="215" t="s">
        <v>514</v>
      </c>
      <c r="D186" s="215" t="s">
        <v>956</v>
      </c>
      <c r="E186" s="215" t="s">
        <v>280</v>
      </c>
      <c r="F186" s="215" t="s">
        <v>786</v>
      </c>
      <c r="G186" s="215" t="s">
        <v>113</v>
      </c>
      <c r="H186" s="215" t="s">
        <v>113</v>
      </c>
    </row>
    <row r="187" spans="1:8" x14ac:dyDescent="0.3">
      <c r="A187" s="215" t="s">
        <v>276</v>
      </c>
      <c r="B187" s="215" t="s">
        <v>355</v>
      </c>
      <c r="C187" s="215" t="s">
        <v>514</v>
      </c>
      <c r="D187" s="215" t="s">
        <v>549</v>
      </c>
      <c r="E187" s="215" t="s">
        <v>280</v>
      </c>
      <c r="F187" s="215" t="s">
        <v>786</v>
      </c>
      <c r="G187" s="215" t="s">
        <v>113</v>
      </c>
      <c r="H187" s="215" t="s">
        <v>113</v>
      </c>
    </row>
    <row r="188" spans="1:8" x14ac:dyDescent="0.3">
      <c r="A188" s="39" t="s">
        <v>276</v>
      </c>
      <c r="B188" s="39" t="s">
        <v>175</v>
      </c>
      <c r="C188" s="39" t="s">
        <v>514</v>
      </c>
      <c r="D188" s="39" t="s">
        <v>401</v>
      </c>
      <c r="E188" s="39" t="s">
        <v>280</v>
      </c>
      <c r="F188" s="39" t="s">
        <v>786</v>
      </c>
      <c r="G188" s="39" t="s">
        <v>113</v>
      </c>
      <c r="H188" s="39" t="s">
        <v>113</v>
      </c>
    </row>
    <row r="189" spans="1:8" x14ac:dyDescent="0.3">
      <c r="A189" s="39" t="s">
        <v>276</v>
      </c>
      <c r="B189" s="39" t="s">
        <v>957</v>
      </c>
      <c r="C189" s="39" t="s">
        <v>514</v>
      </c>
      <c r="D189" s="39" t="s">
        <v>958</v>
      </c>
      <c r="E189" s="39" t="s">
        <v>280</v>
      </c>
      <c r="F189" s="39" t="s">
        <v>786</v>
      </c>
      <c r="G189" s="39" t="s">
        <v>113</v>
      </c>
      <c r="H189" s="39" t="s">
        <v>113</v>
      </c>
    </row>
    <row r="190" spans="1:8" x14ac:dyDescent="0.3">
      <c r="A190" s="39" t="s">
        <v>276</v>
      </c>
      <c r="B190" s="39" t="s">
        <v>729</v>
      </c>
      <c r="C190" s="39" t="s">
        <v>514</v>
      </c>
      <c r="D190" s="39" t="s">
        <v>959</v>
      </c>
      <c r="E190" s="39" t="s">
        <v>280</v>
      </c>
      <c r="F190" s="39" t="s">
        <v>786</v>
      </c>
      <c r="G190" s="39" t="s">
        <v>113</v>
      </c>
      <c r="H190" s="39" t="s">
        <v>113</v>
      </c>
    </row>
    <row r="191" spans="1:8" x14ac:dyDescent="0.3">
      <c r="A191" s="39" t="s">
        <v>276</v>
      </c>
      <c r="B191" s="39" t="s">
        <v>960</v>
      </c>
      <c r="C191" s="39" t="s">
        <v>514</v>
      </c>
      <c r="D191" s="39" t="s">
        <v>961</v>
      </c>
      <c r="E191" s="39" t="s">
        <v>280</v>
      </c>
      <c r="F191" s="39" t="s">
        <v>786</v>
      </c>
      <c r="G191" s="39" t="s">
        <v>113</v>
      </c>
      <c r="H191" s="39" t="s">
        <v>113</v>
      </c>
    </row>
    <row r="192" spans="1:8" x14ac:dyDescent="0.3">
      <c r="A192" t="s">
        <v>276</v>
      </c>
      <c r="B192" t="s">
        <v>213</v>
      </c>
      <c r="C192" t="s">
        <v>514</v>
      </c>
      <c r="D192" t="s">
        <v>399</v>
      </c>
      <c r="E192" t="s">
        <v>280</v>
      </c>
      <c r="F192" t="s">
        <v>786</v>
      </c>
      <c r="G192" t="s">
        <v>113</v>
      </c>
      <c r="H192" t="s">
        <v>113</v>
      </c>
    </row>
    <row r="193" spans="1:8" x14ac:dyDescent="0.3">
      <c r="A193" t="s">
        <v>276</v>
      </c>
      <c r="B193" t="s">
        <v>176</v>
      </c>
      <c r="C193" t="s">
        <v>514</v>
      </c>
      <c r="D193" t="s">
        <v>550</v>
      </c>
      <c r="E193" t="s">
        <v>280</v>
      </c>
      <c r="F193" t="s">
        <v>786</v>
      </c>
      <c r="G193" t="s">
        <v>113</v>
      </c>
      <c r="H193" t="s">
        <v>113</v>
      </c>
    </row>
    <row r="194" spans="1:8" x14ac:dyDescent="0.3">
      <c r="A194" s="39" t="s">
        <v>276</v>
      </c>
      <c r="B194" s="39" t="s">
        <v>962</v>
      </c>
      <c r="C194" s="39" t="s">
        <v>514</v>
      </c>
      <c r="D194" s="39" t="s">
        <v>963</v>
      </c>
      <c r="E194" s="39" t="s">
        <v>280</v>
      </c>
      <c r="F194" s="39" t="s">
        <v>786</v>
      </c>
      <c r="G194" s="39" t="s">
        <v>113</v>
      </c>
      <c r="H194" s="39" t="s">
        <v>113</v>
      </c>
    </row>
    <row r="195" spans="1:8" x14ac:dyDescent="0.3">
      <c r="A195" s="39" t="s">
        <v>276</v>
      </c>
      <c r="B195" s="39" t="s">
        <v>964</v>
      </c>
      <c r="C195" s="39" t="s">
        <v>514</v>
      </c>
      <c r="D195" s="39" t="s">
        <v>965</v>
      </c>
      <c r="E195" s="39" t="s">
        <v>280</v>
      </c>
      <c r="F195" s="39" t="s">
        <v>786</v>
      </c>
      <c r="G195" s="39" t="s">
        <v>113</v>
      </c>
      <c r="H195" s="39" t="s">
        <v>113</v>
      </c>
    </row>
    <row r="196" spans="1:8" x14ac:dyDescent="0.3">
      <c r="A196" s="39" t="s">
        <v>276</v>
      </c>
      <c r="B196" s="39" t="s">
        <v>966</v>
      </c>
      <c r="C196" s="39" t="s">
        <v>514</v>
      </c>
      <c r="D196" s="39" t="s">
        <v>967</v>
      </c>
      <c r="E196" s="39" t="s">
        <v>280</v>
      </c>
      <c r="F196" s="39" t="s">
        <v>786</v>
      </c>
      <c r="G196" s="39" t="s">
        <v>113</v>
      </c>
      <c r="H196" s="39" t="s">
        <v>113</v>
      </c>
    </row>
    <row r="197" spans="1:8" x14ac:dyDescent="0.3">
      <c r="A197" s="39" t="s">
        <v>276</v>
      </c>
      <c r="B197" s="39" t="s">
        <v>968</v>
      </c>
      <c r="C197" s="39" t="s">
        <v>514</v>
      </c>
      <c r="D197" s="39" t="s">
        <v>969</v>
      </c>
      <c r="E197" s="39" t="s">
        <v>280</v>
      </c>
      <c r="F197" s="39" t="s">
        <v>786</v>
      </c>
      <c r="G197" s="39" t="s">
        <v>113</v>
      </c>
      <c r="H197" s="39" t="s">
        <v>113</v>
      </c>
    </row>
    <row r="198" spans="1:8" x14ac:dyDescent="0.3">
      <c r="A198" t="s">
        <v>276</v>
      </c>
      <c r="B198" t="s">
        <v>214</v>
      </c>
      <c r="C198" t="s">
        <v>514</v>
      </c>
      <c r="D198" s="67" t="s">
        <v>1265</v>
      </c>
      <c r="E198" t="s">
        <v>280</v>
      </c>
      <c r="F198" t="s">
        <v>786</v>
      </c>
      <c r="G198" t="s">
        <v>113</v>
      </c>
      <c r="H198" t="s">
        <v>113</v>
      </c>
    </row>
    <row r="199" spans="1:8" x14ac:dyDescent="0.3">
      <c r="A199" s="39" t="s">
        <v>276</v>
      </c>
      <c r="B199" s="39" t="s">
        <v>970</v>
      </c>
      <c r="C199" s="39" t="s">
        <v>514</v>
      </c>
      <c r="D199" s="39" t="s">
        <v>971</v>
      </c>
      <c r="E199" s="39" t="s">
        <v>280</v>
      </c>
      <c r="F199" s="39" t="s">
        <v>786</v>
      </c>
      <c r="G199" s="39" t="s">
        <v>113</v>
      </c>
      <c r="H199" s="39" t="s">
        <v>113</v>
      </c>
    </row>
    <row r="200" spans="1:8" x14ac:dyDescent="0.3">
      <c r="A200" t="s">
        <v>276</v>
      </c>
      <c r="B200" t="s">
        <v>635</v>
      </c>
      <c r="C200" t="s">
        <v>514</v>
      </c>
      <c r="D200" s="67" t="s">
        <v>1266</v>
      </c>
      <c r="E200" t="s">
        <v>280</v>
      </c>
      <c r="F200" t="s">
        <v>786</v>
      </c>
      <c r="G200" t="s">
        <v>113</v>
      </c>
      <c r="H200" t="s">
        <v>113</v>
      </c>
    </row>
    <row r="201" spans="1:8" x14ac:dyDescent="0.3">
      <c r="A201" s="39" t="s">
        <v>276</v>
      </c>
      <c r="B201" s="39" t="s">
        <v>972</v>
      </c>
      <c r="C201" s="39" t="s">
        <v>514</v>
      </c>
      <c r="D201" s="39" t="s">
        <v>973</v>
      </c>
      <c r="E201" s="39" t="s">
        <v>280</v>
      </c>
      <c r="F201" s="39" t="s">
        <v>786</v>
      </c>
      <c r="G201" s="39" t="s">
        <v>113</v>
      </c>
      <c r="H201" s="39" t="s">
        <v>113</v>
      </c>
    </row>
    <row r="202" spans="1:8" x14ac:dyDescent="0.3">
      <c r="A202" s="39" t="s">
        <v>276</v>
      </c>
      <c r="B202" s="39" t="s">
        <v>974</v>
      </c>
      <c r="C202" s="39" t="s">
        <v>514</v>
      </c>
      <c r="D202" s="39" t="s">
        <v>975</v>
      </c>
      <c r="E202" s="39" t="s">
        <v>280</v>
      </c>
      <c r="F202" s="39" t="s">
        <v>786</v>
      </c>
      <c r="G202" s="39" t="s">
        <v>113</v>
      </c>
      <c r="H202" s="39" t="s">
        <v>113</v>
      </c>
    </row>
    <row r="203" spans="1:8" x14ac:dyDescent="0.3">
      <c r="A203" s="39" t="s">
        <v>276</v>
      </c>
      <c r="B203" s="39" t="s">
        <v>976</v>
      </c>
      <c r="C203" s="39" t="s">
        <v>514</v>
      </c>
      <c r="D203" s="39" t="s">
        <v>977</v>
      </c>
      <c r="E203" s="39" t="s">
        <v>280</v>
      </c>
      <c r="F203" s="39" t="s">
        <v>786</v>
      </c>
      <c r="G203" s="39" t="s">
        <v>113</v>
      </c>
      <c r="H203" s="39" t="s">
        <v>113</v>
      </c>
    </row>
    <row r="204" spans="1:8" x14ac:dyDescent="0.3">
      <c r="A204" s="39" t="s">
        <v>276</v>
      </c>
      <c r="B204" s="39" t="s">
        <v>184</v>
      </c>
      <c r="C204" s="39" t="s">
        <v>514</v>
      </c>
      <c r="D204" s="39" t="s">
        <v>551</v>
      </c>
      <c r="E204" s="39" t="s">
        <v>280</v>
      </c>
      <c r="F204" s="39" t="s">
        <v>786</v>
      </c>
      <c r="G204" s="39" t="s">
        <v>113</v>
      </c>
      <c r="H204" s="39" t="s">
        <v>113</v>
      </c>
    </row>
    <row r="205" spans="1:8" x14ac:dyDescent="0.3">
      <c r="A205" s="39" t="s">
        <v>276</v>
      </c>
      <c r="B205" s="39" t="s">
        <v>978</v>
      </c>
      <c r="C205" s="39" t="s">
        <v>514</v>
      </c>
      <c r="D205" s="39" t="s">
        <v>979</v>
      </c>
      <c r="E205" s="39" t="s">
        <v>280</v>
      </c>
      <c r="F205" s="39" t="s">
        <v>786</v>
      </c>
      <c r="G205" s="39" t="s">
        <v>113</v>
      </c>
      <c r="H205" s="39" t="s">
        <v>113</v>
      </c>
    </row>
    <row r="206" spans="1:8" x14ac:dyDescent="0.3">
      <c r="A206" s="39" t="s">
        <v>276</v>
      </c>
      <c r="B206" s="39" t="s">
        <v>169</v>
      </c>
      <c r="C206" s="39" t="s">
        <v>514</v>
      </c>
      <c r="D206" s="39" t="s">
        <v>552</v>
      </c>
      <c r="E206" s="39" t="s">
        <v>280</v>
      </c>
      <c r="F206" s="39" t="s">
        <v>786</v>
      </c>
      <c r="G206" s="39" t="s">
        <v>113</v>
      </c>
      <c r="H206" s="39" t="s">
        <v>113</v>
      </c>
    </row>
    <row r="207" spans="1:8" x14ac:dyDescent="0.3">
      <c r="A207" s="39" t="s">
        <v>276</v>
      </c>
      <c r="B207" s="39" t="s">
        <v>980</v>
      </c>
      <c r="C207" s="39" t="s">
        <v>514</v>
      </c>
      <c r="D207" s="39" t="s">
        <v>981</v>
      </c>
      <c r="E207" s="39" t="s">
        <v>280</v>
      </c>
      <c r="F207" s="39" t="s">
        <v>786</v>
      </c>
      <c r="G207" s="39" t="s">
        <v>113</v>
      </c>
      <c r="H207" s="39" t="s">
        <v>113</v>
      </c>
    </row>
    <row r="208" spans="1:8" x14ac:dyDescent="0.3">
      <c r="A208" s="39" t="s">
        <v>276</v>
      </c>
      <c r="B208" s="39" t="s">
        <v>982</v>
      </c>
      <c r="C208" s="39" t="s">
        <v>514</v>
      </c>
      <c r="D208" s="39" t="s">
        <v>983</v>
      </c>
      <c r="E208" s="39" t="s">
        <v>280</v>
      </c>
      <c r="F208" s="39" t="s">
        <v>786</v>
      </c>
      <c r="G208" s="39" t="s">
        <v>113</v>
      </c>
      <c r="H208" s="39" t="s">
        <v>113</v>
      </c>
    </row>
    <row r="209" spans="1:8" x14ac:dyDescent="0.3">
      <c r="A209" s="39" t="s">
        <v>276</v>
      </c>
      <c r="B209" s="39" t="s">
        <v>984</v>
      </c>
      <c r="C209" s="39" t="s">
        <v>514</v>
      </c>
      <c r="D209" s="39" t="s">
        <v>981</v>
      </c>
      <c r="E209" s="39" t="s">
        <v>280</v>
      </c>
      <c r="F209" s="39" t="s">
        <v>786</v>
      </c>
      <c r="G209" s="39" t="s">
        <v>113</v>
      </c>
      <c r="H209" s="39" t="s">
        <v>113</v>
      </c>
    </row>
    <row r="210" spans="1:8" x14ac:dyDescent="0.3">
      <c r="A210" s="39" t="s">
        <v>276</v>
      </c>
      <c r="B210" s="39" t="s">
        <v>985</v>
      </c>
      <c r="C210" s="39" t="s">
        <v>514</v>
      </c>
      <c r="D210" s="39" t="s">
        <v>986</v>
      </c>
      <c r="E210" s="39" t="s">
        <v>280</v>
      </c>
      <c r="F210" s="39" t="s">
        <v>786</v>
      </c>
      <c r="G210" s="39" t="s">
        <v>113</v>
      </c>
      <c r="H210" s="39" t="s">
        <v>113</v>
      </c>
    </row>
    <row r="211" spans="1:8" x14ac:dyDescent="0.3">
      <c r="A211" s="39" t="s">
        <v>276</v>
      </c>
      <c r="B211" s="39" t="s">
        <v>185</v>
      </c>
      <c r="C211" s="39" t="s">
        <v>514</v>
      </c>
      <c r="D211" s="39" t="s">
        <v>553</v>
      </c>
      <c r="E211" s="39" t="s">
        <v>280</v>
      </c>
      <c r="F211" s="39" t="s">
        <v>786</v>
      </c>
      <c r="G211" s="39" t="s">
        <v>113</v>
      </c>
      <c r="H211" s="39" t="s">
        <v>113</v>
      </c>
    </row>
    <row r="212" spans="1:8" x14ac:dyDescent="0.3">
      <c r="A212" s="39" t="s">
        <v>276</v>
      </c>
      <c r="B212" s="39" t="s">
        <v>186</v>
      </c>
      <c r="C212" s="39" t="s">
        <v>514</v>
      </c>
      <c r="D212" s="39" t="s">
        <v>554</v>
      </c>
      <c r="E212" s="39" t="s">
        <v>280</v>
      </c>
      <c r="F212" s="39" t="s">
        <v>786</v>
      </c>
      <c r="G212" s="39" t="s">
        <v>113</v>
      </c>
      <c r="H212" s="39" t="s">
        <v>113</v>
      </c>
    </row>
    <row r="213" spans="1:8" x14ac:dyDescent="0.3">
      <c r="A213" s="39" t="s">
        <v>276</v>
      </c>
      <c r="B213" s="39" t="s">
        <v>622</v>
      </c>
      <c r="C213" s="39" t="s">
        <v>514</v>
      </c>
      <c r="D213" s="39" t="s">
        <v>987</v>
      </c>
      <c r="E213" s="39" t="s">
        <v>280</v>
      </c>
      <c r="F213" s="39" t="s">
        <v>786</v>
      </c>
      <c r="G213" s="39" t="s">
        <v>113</v>
      </c>
      <c r="H213" s="39" t="s">
        <v>113</v>
      </c>
    </row>
    <row r="214" spans="1:8" x14ac:dyDescent="0.3">
      <c r="A214" s="39" t="s">
        <v>276</v>
      </c>
      <c r="B214" s="39" t="s">
        <v>988</v>
      </c>
      <c r="C214" s="39" t="s">
        <v>514</v>
      </c>
      <c r="D214" s="39" t="s">
        <v>989</v>
      </c>
      <c r="E214" s="39" t="s">
        <v>280</v>
      </c>
      <c r="F214" s="39" t="s">
        <v>786</v>
      </c>
      <c r="G214" s="39" t="s">
        <v>113</v>
      </c>
      <c r="H214" s="39" t="s">
        <v>113</v>
      </c>
    </row>
    <row r="215" spans="1:8" x14ac:dyDescent="0.3">
      <c r="A215" s="39" t="s">
        <v>276</v>
      </c>
      <c r="B215" s="39" t="s">
        <v>990</v>
      </c>
      <c r="C215" s="39" t="s">
        <v>514</v>
      </c>
      <c r="D215" s="39" t="s">
        <v>991</v>
      </c>
      <c r="E215" s="39" t="s">
        <v>280</v>
      </c>
      <c r="F215" s="39" t="s">
        <v>786</v>
      </c>
      <c r="G215" s="39" t="s">
        <v>113</v>
      </c>
      <c r="H215" s="39" t="s">
        <v>113</v>
      </c>
    </row>
    <row r="216" spans="1:8" x14ac:dyDescent="0.3">
      <c r="A216" s="39" t="s">
        <v>276</v>
      </c>
      <c r="B216" s="39" t="s">
        <v>992</v>
      </c>
      <c r="C216" s="39" t="s">
        <v>514</v>
      </c>
      <c r="D216" s="39" t="s">
        <v>993</v>
      </c>
      <c r="E216" s="39" t="s">
        <v>280</v>
      </c>
      <c r="F216" s="39" t="s">
        <v>786</v>
      </c>
      <c r="G216" s="39" t="s">
        <v>113</v>
      </c>
      <c r="H216" s="39" t="s">
        <v>113</v>
      </c>
    </row>
    <row r="217" spans="1:8" x14ac:dyDescent="0.3">
      <c r="A217" s="39" t="s">
        <v>276</v>
      </c>
      <c r="B217" s="39" t="s">
        <v>623</v>
      </c>
      <c r="C217" s="39" t="s">
        <v>514</v>
      </c>
      <c r="D217" s="39" t="s">
        <v>994</v>
      </c>
      <c r="E217" s="39" t="s">
        <v>280</v>
      </c>
      <c r="F217" s="39" t="s">
        <v>786</v>
      </c>
      <c r="G217" s="39" t="s">
        <v>113</v>
      </c>
      <c r="H217" s="39" t="s">
        <v>113</v>
      </c>
    </row>
    <row r="218" spans="1:8" x14ac:dyDescent="0.3">
      <c r="A218" s="39" t="s">
        <v>276</v>
      </c>
      <c r="B218" s="39" t="s">
        <v>995</v>
      </c>
      <c r="C218" s="39" t="s">
        <v>514</v>
      </c>
      <c r="D218" s="39" t="s">
        <v>996</v>
      </c>
      <c r="E218" s="39" t="s">
        <v>280</v>
      </c>
      <c r="F218" s="39" t="s">
        <v>786</v>
      </c>
      <c r="G218" s="39" t="s">
        <v>113</v>
      </c>
      <c r="H218" s="39" t="s">
        <v>113</v>
      </c>
    </row>
    <row r="219" spans="1:8" x14ac:dyDescent="0.3">
      <c r="A219" s="39" t="s">
        <v>276</v>
      </c>
      <c r="B219" s="39" t="s">
        <v>997</v>
      </c>
      <c r="C219" s="39" t="s">
        <v>514</v>
      </c>
      <c r="D219" s="39" t="s">
        <v>998</v>
      </c>
      <c r="E219" s="39" t="s">
        <v>280</v>
      </c>
      <c r="F219" s="39" t="s">
        <v>786</v>
      </c>
      <c r="G219" s="39" t="s">
        <v>113</v>
      </c>
      <c r="H219" s="39" t="s">
        <v>113</v>
      </c>
    </row>
    <row r="220" spans="1:8" x14ac:dyDescent="0.3">
      <c r="A220" s="39" t="s">
        <v>276</v>
      </c>
      <c r="B220" s="39" t="s">
        <v>999</v>
      </c>
      <c r="C220" s="39" t="s">
        <v>514</v>
      </c>
      <c r="D220" s="39" t="s">
        <v>1000</v>
      </c>
      <c r="E220" s="39" t="s">
        <v>280</v>
      </c>
      <c r="F220" s="39" t="s">
        <v>786</v>
      </c>
      <c r="G220" s="39" t="s">
        <v>113</v>
      </c>
      <c r="H220" s="39" t="s">
        <v>113</v>
      </c>
    </row>
    <row r="221" spans="1:8" x14ac:dyDescent="0.3">
      <c r="A221" s="39" t="s">
        <v>276</v>
      </c>
      <c r="B221" s="39" t="s">
        <v>624</v>
      </c>
      <c r="C221" s="39" t="s">
        <v>514</v>
      </c>
      <c r="D221" s="39" t="s">
        <v>1001</v>
      </c>
      <c r="E221" s="39" t="s">
        <v>280</v>
      </c>
      <c r="F221" s="39" t="s">
        <v>786</v>
      </c>
      <c r="G221" s="39" t="s">
        <v>113</v>
      </c>
      <c r="H221" s="39" t="s">
        <v>113</v>
      </c>
    </row>
    <row r="222" spans="1:8" x14ac:dyDescent="0.3">
      <c r="A222" s="39" t="s">
        <v>276</v>
      </c>
      <c r="B222" s="39" t="s">
        <v>1002</v>
      </c>
      <c r="C222" s="39" t="s">
        <v>514</v>
      </c>
      <c r="D222" s="39" t="s">
        <v>1003</v>
      </c>
      <c r="E222" s="39" t="s">
        <v>280</v>
      </c>
      <c r="F222" s="39" t="s">
        <v>786</v>
      </c>
      <c r="G222" s="39" t="s">
        <v>113</v>
      </c>
      <c r="H222" s="39" t="s">
        <v>113</v>
      </c>
    </row>
    <row r="223" spans="1:8" x14ac:dyDescent="0.3">
      <c r="A223" s="39" t="s">
        <v>276</v>
      </c>
      <c r="B223" s="39" t="s">
        <v>1004</v>
      </c>
      <c r="C223" s="39" t="s">
        <v>514</v>
      </c>
      <c r="D223" s="39" t="s">
        <v>731</v>
      </c>
      <c r="E223" s="39" t="s">
        <v>280</v>
      </c>
      <c r="F223" s="39" t="s">
        <v>786</v>
      </c>
      <c r="G223" s="39" t="s">
        <v>113</v>
      </c>
      <c r="H223" s="39" t="s">
        <v>113</v>
      </c>
    </row>
    <row r="224" spans="1:8" x14ac:dyDescent="0.3">
      <c r="A224" s="39" t="s">
        <v>276</v>
      </c>
      <c r="B224" s="39" t="s">
        <v>1005</v>
      </c>
      <c r="C224" s="39" t="s">
        <v>514</v>
      </c>
      <c r="D224" s="39" t="s">
        <v>1006</v>
      </c>
      <c r="E224" s="39" t="s">
        <v>280</v>
      </c>
      <c r="F224" s="39" t="s">
        <v>786</v>
      </c>
      <c r="G224" s="39" t="s">
        <v>113</v>
      </c>
      <c r="H224" s="39" t="s">
        <v>113</v>
      </c>
    </row>
    <row r="225" spans="1:8" x14ac:dyDescent="0.3">
      <c r="A225" s="39" t="s">
        <v>276</v>
      </c>
      <c r="B225" s="39" t="s">
        <v>415</v>
      </c>
      <c r="C225" s="39" t="s">
        <v>514</v>
      </c>
      <c r="D225" s="39" t="s">
        <v>555</v>
      </c>
      <c r="E225" s="39" t="s">
        <v>280</v>
      </c>
      <c r="F225" s="39" t="s">
        <v>786</v>
      </c>
      <c r="G225" s="39" t="s">
        <v>113</v>
      </c>
      <c r="H225" s="39" t="s">
        <v>113</v>
      </c>
    </row>
    <row r="226" spans="1:8" x14ac:dyDescent="0.3">
      <c r="A226" s="39" t="s">
        <v>276</v>
      </c>
      <c r="B226" s="39" t="s">
        <v>1007</v>
      </c>
      <c r="C226" s="39" t="s">
        <v>514</v>
      </c>
      <c r="D226" s="39" t="s">
        <v>1008</v>
      </c>
      <c r="E226" s="39" t="s">
        <v>280</v>
      </c>
      <c r="F226" s="39" t="s">
        <v>786</v>
      </c>
      <c r="G226" s="39" t="s">
        <v>113</v>
      </c>
      <c r="H226" s="39" t="s">
        <v>113</v>
      </c>
    </row>
    <row r="227" spans="1:8" x14ac:dyDescent="0.3">
      <c r="A227" s="39" t="s">
        <v>276</v>
      </c>
      <c r="B227" s="39" t="s">
        <v>1009</v>
      </c>
      <c r="C227" s="39" t="s">
        <v>514</v>
      </c>
      <c r="D227" s="39" t="s">
        <v>1010</v>
      </c>
      <c r="E227" s="39" t="s">
        <v>280</v>
      </c>
      <c r="F227" s="39" t="s">
        <v>786</v>
      </c>
      <c r="G227" s="39" t="s">
        <v>113</v>
      </c>
      <c r="H227" s="39" t="s">
        <v>113</v>
      </c>
    </row>
    <row r="228" spans="1:8" x14ac:dyDescent="0.3">
      <c r="A228" s="39" t="s">
        <v>276</v>
      </c>
      <c r="B228" s="39" t="s">
        <v>1011</v>
      </c>
      <c r="C228" s="39" t="s">
        <v>514</v>
      </c>
      <c r="D228" s="39" t="s">
        <v>1010</v>
      </c>
      <c r="E228" s="39" t="s">
        <v>280</v>
      </c>
      <c r="F228" s="39" t="s">
        <v>786</v>
      </c>
      <c r="G228" s="39" t="s">
        <v>113</v>
      </c>
      <c r="H228" s="39" t="s">
        <v>113</v>
      </c>
    </row>
    <row r="229" spans="1:8" x14ac:dyDescent="0.3">
      <c r="A229" s="39" t="s">
        <v>276</v>
      </c>
      <c r="B229" s="39" t="s">
        <v>1012</v>
      </c>
      <c r="C229" s="39" t="s">
        <v>514</v>
      </c>
      <c r="D229" s="39" t="s">
        <v>1013</v>
      </c>
      <c r="E229" s="39" t="s">
        <v>280</v>
      </c>
      <c r="F229" s="39" t="s">
        <v>786</v>
      </c>
      <c r="G229" s="39" t="s">
        <v>113</v>
      </c>
      <c r="H229" s="39" t="s">
        <v>113</v>
      </c>
    </row>
    <row r="230" spans="1:8" x14ac:dyDescent="0.3">
      <c r="A230" s="39" t="s">
        <v>276</v>
      </c>
      <c r="B230" s="39" t="s">
        <v>203</v>
      </c>
      <c r="C230" s="39" t="s">
        <v>514</v>
      </c>
      <c r="D230" s="39" t="s">
        <v>556</v>
      </c>
      <c r="E230" s="39" t="s">
        <v>280</v>
      </c>
      <c r="F230" s="39" t="s">
        <v>786</v>
      </c>
      <c r="G230" s="39" t="s">
        <v>113</v>
      </c>
      <c r="H230" s="39" t="s">
        <v>113</v>
      </c>
    </row>
    <row r="231" spans="1:8" x14ac:dyDescent="0.3">
      <c r="A231" s="39" t="s">
        <v>276</v>
      </c>
      <c r="B231" s="39" t="s">
        <v>158</v>
      </c>
      <c r="C231" s="39" t="s">
        <v>514</v>
      </c>
      <c r="D231" s="39" t="s">
        <v>557</v>
      </c>
      <c r="E231" s="39" t="s">
        <v>280</v>
      </c>
      <c r="F231" s="39" t="s">
        <v>786</v>
      </c>
      <c r="G231" s="39" t="s">
        <v>113</v>
      </c>
      <c r="H231" s="39" t="s">
        <v>113</v>
      </c>
    </row>
    <row r="232" spans="1:8" x14ac:dyDescent="0.3">
      <c r="A232" s="39" t="s">
        <v>276</v>
      </c>
      <c r="B232" s="39" t="s">
        <v>159</v>
      </c>
      <c r="C232" s="39" t="s">
        <v>514</v>
      </c>
      <c r="D232" s="39" t="s">
        <v>558</v>
      </c>
      <c r="E232" s="39" t="s">
        <v>280</v>
      </c>
      <c r="F232" s="39" t="s">
        <v>786</v>
      </c>
      <c r="G232" s="39" t="s">
        <v>113</v>
      </c>
      <c r="H232" s="39" t="s">
        <v>113</v>
      </c>
    </row>
    <row r="233" spans="1:8" x14ac:dyDescent="0.3">
      <c r="A233" s="39" t="s">
        <v>276</v>
      </c>
      <c r="B233" s="39" t="s">
        <v>1014</v>
      </c>
      <c r="C233" s="39" t="s">
        <v>514</v>
      </c>
      <c r="D233" s="39" t="s">
        <v>1015</v>
      </c>
      <c r="E233" s="39" t="s">
        <v>280</v>
      </c>
      <c r="F233" s="39" t="s">
        <v>786</v>
      </c>
      <c r="G233" s="39" t="s">
        <v>113</v>
      </c>
      <c r="H233" s="39" t="s">
        <v>113</v>
      </c>
    </row>
    <row r="234" spans="1:8" x14ac:dyDescent="0.3">
      <c r="A234" s="39" t="s">
        <v>276</v>
      </c>
      <c r="B234" s="39" t="s">
        <v>160</v>
      </c>
      <c r="C234" s="39" t="s">
        <v>514</v>
      </c>
      <c r="D234" s="39" t="s">
        <v>559</v>
      </c>
      <c r="E234" s="39" t="s">
        <v>280</v>
      </c>
      <c r="F234" s="39" t="s">
        <v>786</v>
      </c>
      <c r="G234" s="39" t="s">
        <v>113</v>
      </c>
      <c r="H234" s="39" t="s">
        <v>113</v>
      </c>
    </row>
    <row r="235" spans="1:8" x14ac:dyDescent="0.3">
      <c r="A235" s="39" t="s">
        <v>276</v>
      </c>
      <c r="B235" s="39" t="s">
        <v>1016</v>
      </c>
      <c r="C235" s="39" t="s">
        <v>514</v>
      </c>
      <c r="D235" s="39" t="s">
        <v>1017</v>
      </c>
      <c r="E235" s="39" t="s">
        <v>280</v>
      </c>
      <c r="F235" s="39" t="s">
        <v>786</v>
      </c>
      <c r="G235" s="39" t="s">
        <v>113</v>
      </c>
      <c r="H235" s="39" t="s">
        <v>113</v>
      </c>
    </row>
    <row r="236" spans="1:8" x14ac:dyDescent="0.3">
      <c r="A236" s="39" t="s">
        <v>276</v>
      </c>
      <c r="B236" s="39" t="s">
        <v>1018</v>
      </c>
      <c r="C236" s="39" t="s">
        <v>514</v>
      </c>
      <c r="D236" s="39" t="s">
        <v>1019</v>
      </c>
      <c r="E236" s="39" t="s">
        <v>280</v>
      </c>
      <c r="F236" s="39" t="s">
        <v>786</v>
      </c>
      <c r="G236" s="39" t="s">
        <v>113</v>
      </c>
      <c r="H236" s="39" t="s">
        <v>113</v>
      </c>
    </row>
    <row r="237" spans="1:8" x14ac:dyDescent="0.3">
      <c r="A237" s="39" t="s">
        <v>276</v>
      </c>
      <c r="B237" s="39" t="s">
        <v>1020</v>
      </c>
      <c r="C237" s="39" t="s">
        <v>514</v>
      </c>
      <c r="D237" s="39" t="s">
        <v>1021</v>
      </c>
      <c r="E237" s="39" t="s">
        <v>280</v>
      </c>
      <c r="F237" s="39" t="s">
        <v>786</v>
      </c>
      <c r="G237" s="39" t="s">
        <v>113</v>
      </c>
      <c r="H237" s="39" t="s">
        <v>113</v>
      </c>
    </row>
    <row r="238" spans="1:8" x14ac:dyDescent="0.3">
      <c r="A238" s="39" t="s">
        <v>276</v>
      </c>
      <c r="B238" s="39" t="s">
        <v>1022</v>
      </c>
      <c r="C238" s="39" t="s">
        <v>514</v>
      </c>
      <c r="D238" s="39" t="s">
        <v>1023</v>
      </c>
      <c r="E238" s="39" t="s">
        <v>280</v>
      </c>
      <c r="F238" s="39" t="s">
        <v>786</v>
      </c>
      <c r="G238" s="39" t="s">
        <v>113</v>
      </c>
      <c r="H238" s="39" t="s">
        <v>113</v>
      </c>
    </row>
    <row r="239" spans="1:8" x14ac:dyDescent="0.3">
      <c r="A239" s="39" t="s">
        <v>276</v>
      </c>
      <c r="B239" s="39" t="s">
        <v>1024</v>
      </c>
      <c r="C239" s="39" t="s">
        <v>514</v>
      </c>
      <c r="D239" s="39" t="s">
        <v>1025</v>
      </c>
      <c r="E239" s="39" t="s">
        <v>280</v>
      </c>
      <c r="F239" s="39" t="s">
        <v>786</v>
      </c>
      <c r="G239" s="39" t="s">
        <v>113</v>
      </c>
      <c r="H239" s="39" t="s">
        <v>113</v>
      </c>
    </row>
    <row r="240" spans="1:8" x14ac:dyDescent="0.3">
      <c r="A240" s="39" t="s">
        <v>276</v>
      </c>
      <c r="B240" s="39" t="s">
        <v>1026</v>
      </c>
      <c r="C240" s="39" t="s">
        <v>514</v>
      </c>
      <c r="D240" s="39" t="s">
        <v>1027</v>
      </c>
      <c r="E240" s="39" t="s">
        <v>280</v>
      </c>
      <c r="F240" s="39" t="s">
        <v>786</v>
      </c>
      <c r="G240" s="39" t="s">
        <v>113</v>
      </c>
      <c r="H240" s="39" t="s">
        <v>113</v>
      </c>
    </row>
    <row r="241" spans="1:8" x14ac:dyDescent="0.3">
      <c r="A241" s="173" t="s">
        <v>276</v>
      </c>
      <c r="B241" s="173" t="s">
        <v>166</v>
      </c>
      <c r="C241" s="173" t="s">
        <v>514</v>
      </c>
      <c r="D241" s="173" t="s">
        <v>403</v>
      </c>
      <c r="E241" s="173" t="s">
        <v>280</v>
      </c>
      <c r="F241" s="173" t="s">
        <v>786</v>
      </c>
      <c r="G241" s="173" t="s">
        <v>113</v>
      </c>
      <c r="H241" s="173" t="s">
        <v>113</v>
      </c>
    </row>
    <row r="242" spans="1:8" x14ac:dyDescent="0.3">
      <c r="A242" s="173" t="s">
        <v>276</v>
      </c>
      <c r="B242" s="173" t="s">
        <v>167</v>
      </c>
      <c r="C242" s="173" t="s">
        <v>514</v>
      </c>
      <c r="D242" s="173" t="s">
        <v>107</v>
      </c>
      <c r="E242" s="173" t="s">
        <v>280</v>
      </c>
      <c r="F242" s="173" t="s">
        <v>786</v>
      </c>
      <c r="G242" s="173" t="s">
        <v>113</v>
      </c>
      <c r="H242" s="173" t="s">
        <v>113</v>
      </c>
    </row>
    <row r="243" spans="1:8" x14ac:dyDescent="0.3">
      <c r="A243" s="39" t="s">
        <v>276</v>
      </c>
      <c r="B243" s="39" t="s">
        <v>1028</v>
      </c>
      <c r="C243" s="39" t="s">
        <v>514</v>
      </c>
      <c r="D243" s="39" t="s">
        <v>1029</v>
      </c>
      <c r="E243" s="39" t="s">
        <v>280</v>
      </c>
      <c r="F243" s="39" t="s">
        <v>786</v>
      </c>
      <c r="G243" s="39" t="s">
        <v>113</v>
      </c>
      <c r="H243" s="39" t="s">
        <v>113</v>
      </c>
    </row>
    <row r="244" spans="1:8" x14ac:dyDescent="0.3">
      <c r="A244" s="39" t="s">
        <v>276</v>
      </c>
      <c r="B244" s="39" t="s">
        <v>1030</v>
      </c>
      <c r="C244" s="39" t="s">
        <v>514</v>
      </c>
      <c r="D244" s="39" t="s">
        <v>1031</v>
      </c>
      <c r="E244" s="39" t="s">
        <v>280</v>
      </c>
      <c r="F244" s="39" t="s">
        <v>786</v>
      </c>
      <c r="G244" s="39" t="s">
        <v>113</v>
      </c>
      <c r="H244" s="39" t="s">
        <v>113</v>
      </c>
    </row>
    <row r="245" spans="1:8" x14ac:dyDescent="0.3">
      <c r="A245" s="39" t="s">
        <v>276</v>
      </c>
      <c r="B245" s="39" t="s">
        <v>1032</v>
      </c>
      <c r="C245" s="39" t="s">
        <v>514</v>
      </c>
      <c r="D245" s="39" t="s">
        <v>1033</v>
      </c>
      <c r="E245" s="39" t="s">
        <v>280</v>
      </c>
      <c r="F245" s="39" t="s">
        <v>786</v>
      </c>
      <c r="G245" s="39" t="s">
        <v>113</v>
      </c>
      <c r="H245" s="39" t="s">
        <v>113</v>
      </c>
    </row>
    <row r="246" spans="1:8" x14ac:dyDescent="0.3">
      <c r="A246" s="39" t="s">
        <v>276</v>
      </c>
      <c r="B246" s="39" t="s">
        <v>1034</v>
      </c>
      <c r="C246" s="39" t="s">
        <v>514</v>
      </c>
      <c r="D246" s="39" t="s">
        <v>1035</v>
      </c>
      <c r="E246" s="39" t="s">
        <v>280</v>
      </c>
      <c r="F246" s="39" t="s">
        <v>786</v>
      </c>
      <c r="G246" s="39" t="s">
        <v>113</v>
      </c>
      <c r="H246" s="39" t="s">
        <v>113</v>
      </c>
    </row>
    <row r="247" spans="1:8" x14ac:dyDescent="0.3">
      <c r="A247" t="s">
        <v>276</v>
      </c>
      <c r="B247" t="s">
        <v>626</v>
      </c>
      <c r="C247" t="s">
        <v>514</v>
      </c>
      <c r="D247" t="s">
        <v>628</v>
      </c>
      <c r="E247" t="s">
        <v>280</v>
      </c>
      <c r="F247" t="s">
        <v>786</v>
      </c>
      <c r="G247" t="s">
        <v>113</v>
      </c>
      <c r="H247" t="s">
        <v>113</v>
      </c>
    </row>
    <row r="248" spans="1:8" x14ac:dyDescent="0.3">
      <c r="A248" s="39" t="s">
        <v>276</v>
      </c>
      <c r="B248" s="39" t="s">
        <v>432</v>
      </c>
      <c r="C248" s="39" t="s">
        <v>514</v>
      </c>
      <c r="D248" s="39" t="s">
        <v>1036</v>
      </c>
      <c r="E248" s="39" t="s">
        <v>280</v>
      </c>
      <c r="F248" s="39" t="s">
        <v>786</v>
      </c>
      <c r="G248" s="39" t="s">
        <v>113</v>
      </c>
      <c r="H248" s="39" t="s">
        <v>113</v>
      </c>
    </row>
    <row r="249" spans="1:8" x14ac:dyDescent="0.3">
      <c r="A249" t="s">
        <v>276</v>
      </c>
      <c r="B249" t="s">
        <v>627</v>
      </c>
      <c r="C249" t="s">
        <v>514</v>
      </c>
      <c r="D249" t="s">
        <v>629</v>
      </c>
      <c r="E249" t="s">
        <v>280</v>
      </c>
      <c r="F249" t="s">
        <v>786</v>
      </c>
      <c r="G249" t="s">
        <v>113</v>
      </c>
      <c r="H249" t="s">
        <v>113</v>
      </c>
    </row>
    <row r="250" spans="1:8" x14ac:dyDescent="0.3">
      <c r="A250" s="39" t="s">
        <v>276</v>
      </c>
      <c r="B250" s="39" t="s">
        <v>1037</v>
      </c>
      <c r="C250" s="39" t="s">
        <v>514</v>
      </c>
      <c r="D250" s="39" t="s">
        <v>1038</v>
      </c>
      <c r="E250" s="39" t="s">
        <v>280</v>
      </c>
      <c r="F250" s="39" t="s">
        <v>786</v>
      </c>
      <c r="G250" s="39" t="s">
        <v>113</v>
      </c>
      <c r="H250" s="39" t="s">
        <v>113</v>
      </c>
    </row>
    <row r="251" spans="1:8" x14ac:dyDescent="0.3">
      <c r="A251" s="39" t="s">
        <v>276</v>
      </c>
      <c r="B251" s="39" t="s">
        <v>1039</v>
      </c>
      <c r="C251" s="39" t="s">
        <v>514</v>
      </c>
      <c r="D251" s="39" t="s">
        <v>1040</v>
      </c>
      <c r="E251" s="39" t="s">
        <v>280</v>
      </c>
      <c r="F251" s="39" t="s">
        <v>786</v>
      </c>
      <c r="G251" s="39" t="s">
        <v>113</v>
      </c>
      <c r="H251" s="39" t="s">
        <v>113</v>
      </c>
    </row>
    <row r="252" spans="1:8" x14ac:dyDescent="0.3">
      <c r="A252" s="39" t="s">
        <v>276</v>
      </c>
      <c r="B252" s="39" t="s">
        <v>1041</v>
      </c>
      <c r="C252" s="39" t="s">
        <v>514</v>
      </c>
      <c r="D252" s="39" t="s">
        <v>1042</v>
      </c>
      <c r="E252" s="39" t="s">
        <v>280</v>
      </c>
      <c r="F252" s="39" t="s">
        <v>786</v>
      </c>
      <c r="G252" s="39" t="s">
        <v>113</v>
      </c>
      <c r="H252" s="39" t="s">
        <v>113</v>
      </c>
    </row>
    <row r="253" spans="1:8" x14ac:dyDescent="0.3">
      <c r="A253" s="39" t="s">
        <v>276</v>
      </c>
      <c r="B253" s="39" t="s">
        <v>1043</v>
      </c>
      <c r="C253" s="39" t="s">
        <v>514</v>
      </c>
      <c r="D253" s="39" t="s">
        <v>1044</v>
      </c>
      <c r="E253" s="39" t="s">
        <v>280</v>
      </c>
      <c r="F253" s="39" t="s">
        <v>786</v>
      </c>
      <c r="G253" s="39" t="s">
        <v>113</v>
      </c>
      <c r="H253" s="39" t="s">
        <v>113</v>
      </c>
    </row>
    <row r="254" spans="1:8" x14ac:dyDescent="0.3">
      <c r="A254" s="39" t="s">
        <v>276</v>
      </c>
      <c r="B254" s="39" t="s">
        <v>1045</v>
      </c>
      <c r="C254" s="39" t="s">
        <v>514</v>
      </c>
      <c r="D254" s="39" t="s">
        <v>1046</v>
      </c>
      <c r="E254" s="39" t="s">
        <v>280</v>
      </c>
      <c r="F254" s="39" t="s">
        <v>786</v>
      </c>
      <c r="G254" s="39" t="s">
        <v>113</v>
      </c>
      <c r="H254" s="39" t="s">
        <v>113</v>
      </c>
    </row>
    <row r="255" spans="1:8" x14ac:dyDescent="0.3">
      <c r="A255" s="39" t="s">
        <v>276</v>
      </c>
      <c r="B255" s="39" t="s">
        <v>1047</v>
      </c>
      <c r="C255" s="39" t="s">
        <v>514</v>
      </c>
      <c r="D255" s="39" t="s">
        <v>1048</v>
      </c>
      <c r="E255" s="39" t="s">
        <v>280</v>
      </c>
      <c r="F255" s="39" t="s">
        <v>786</v>
      </c>
      <c r="G255" s="39" t="s">
        <v>113</v>
      </c>
      <c r="H255" s="39" t="s">
        <v>113</v>
      </c>
    </row>
    <row r="256" spans="1:8" x14ac:dyDescent="0.3">
      <c r="A256" s="39" t="s">
        <v>276</v>
      </c>
      <c r="B256" s="39" t="s">
        <v>1049</v>
      </c>
      <c r="C256" s="39" t="s">
        <v>514</v>
      </c>
      <c r="D256" s="39" t="s">
        <v>326</v>
      </c>
      <c r="E256" s="39" t="s">
        <v>280</v>
      </c>
      <c r="F256" s="39" t="s">
        <v>786</v>
      </c>
      <c r="G256" s="39" t="s">
        <v>113</v>
      </c>
      <c r="H256" s="39" t="s">
        <v>113</v>
      </c>
    </row>
    <row r="257" spans="1:8" x14ac:dyDescent="0.3">
      <c r="A257" s="39" t="s">
        <v>276</v>
      </c>
      <c r="B257" s="39" t="s">
        <v>1050</v>
      </c>
      <c r="C257" s="39" t="s">
        <v>514</v>
      </c>
      <c r="D257" s="39" t="s">
        <v>1051</v>
      </c>
      <c r="E257" s="39" t="s">
        <v>280</v>
      </c>
      <c r="F257" s="39" t="s">
        <v>786</v>
      </c>
      <c r="G257" s="39" t="s">
        <v>113</v>
      </c>
      <c r="H257" s="39" t="s">
        <v>113</v>
      </c>
    </row>
    <row r="258" spans="1:8" x14ac:dyDescent="0.3">
      <c r="A258" s="39" t="s">
        <v>276</v>
      </c>
      <c r="B258" s="39" t="s">
        <v>1052</v>
      </c>
      <c r="C258" s="39" t="s">
        <v>514</v>
      </c>
      <c r="D258" s="39" t="s">
        <v>1053</v>
      </c>
      <c r="E258" s="39" t="s">
        <v>280</v>
      </c>
      <c r="F258" s="39" t="s">
        <v>786</v>
      </c>
      <c r="G258" s="39" t="s">
        <v>113</v>
      </c>
      <c r="H258" s="39" t="s">
        <v>113</v>
      </c>
    </row>
    <row r="259" spans="1:8" x14ac:dyDescent="0.3">
      <c r="A259" s="39" t="s">
        <v>276</v>
      </c>
      <c r="B259" s="39" t="s">
        <v>1054</v>
      </c>
      <c r="C259" s="39" t="s">
        <v>514</v>
      </c>
      <c r="D259" s="39" t="s">
        <v>1055</v>
      </c>
      <c r="E259" s="39" t="s">
        <v>280</v>
      </c>
      <c r="F259" s="39" t="s">
        <v>786</v>
      </c>
      <c r="G259" s="39" t="s">
        <v>113</v>
      </c>
      <c r="H259" s="39" t="s">
        <v>113</v>
      </c>
    </row>
    <row r="260" spans="1:8" x14ac:dyDescent="0.3">
      <c r="A260" s="39" t="s">
        <v>276</v>
      </c>
      <c r="B260" s="39" t="s">
        <v>1056</v>
      </c>
      <c r="C260" s="39" t="s">
        <v>514</v>
      </c>
      <c r="D260" s="39" t="s">
        <v>1057</v>
      </c>
      <c r="E260" s="39" t="s">
        <v>280</v>
      </c>
      <c r="F260" s="39" t="s">
        <v>786</v>
      </c>
      <c r="G260" s="39" t="s">
        <v>113</v>
      </c>
      <c r="H260" s="39" t="s">
        <v>113</v>
      </c>
    </row>
    <row r="261" spans="1:8" x14ac:dyDescent="0.3">
      <c r="A261" s="39" t="s">
        <v>276</v>
      </c>
      <c r="B261" s="39" t="s">
        <v>1058</v>
      </c>
      <c r="C261" s="39" t="s">
        <v>514</v>
      </c>
      <c r="D261" s="39" t="s">
        <v>1059</v>
      </c>
      <c r="E261" s="39" t="s">
        <v>280</v>
      </c>
      <c r="F261" s="39" t="s">
        <v>786</v>
      </c>
      <c r="G261" s="39" t="s">
        <v>113</v>
      </c>
      <c r="H261" s="39" t="s">
        <v>113</v>
      </c>
    </row>
    <row r="262" spans="1:8" x14ac:dyDescent="0.3">
      <c r="A262" s="39" t="s">
        <v>276</v>
      </c>
      <c r="B262" s="39" t="s">
        <v>1060</v>
      </c>
      <c r="C262" s="39" t="s">
        <v>514</v>
      </c>
      <c r="D262" s="39" t="s">
        <v>1061</v>
      </c>
      <c r="E262" s="39" t="s">
        <v>280</v>
      </c>
      <c r="F262" s="39" t="s">
        <v>786</v>
      </c>
      <c r="G262" s="39" t="s">
        <v>113</v>
      </c>
      <c r="H262" s="39" t="s">
        <v>113</v>
      </c>
    </row>
    <row r="263" spans="1:8" x14ac:dyDescent="0.3">
      <c r="A263" s="39" t="s">
        <v>276</v>
      </c>
      <c r="B263" s="39" t="s">
        <v>1062</v>
      </c>
      <c r="C263" s="39" t="s">
        <v>514</v>
      </c>
      <c r="D263" s="39" t="s">
        <v>1063</v>
      </c>
      <c r="E263" s="39" t="s">
        <v>280</v>
      </c>
      <c r="F263" s="39" t="s">
        <v>786</v>
      </c>
      <c r="G263" s="39" t="s">
        <v>113</v>
      </c>
      <c r="H263" s="39" t="s">
        <v>113</v>
      </c>
    </row>
    <row r="264" spans="1:8" x14ac:dyDescent="0.3">
      <c r="A264" t="s">
        <v>276</v>
      </c>
      <c r="B264" t="s">
        <v>142</v>
      </c>
      <c r="C264" t="s">
        <v>514</v>
      </c>
      <c r="D264" t="s">
        <v>560</v>
      </c>
      <c r="E264" t="s">
        <v>280</v>
      </c>
      <c r="F264" t="s">
        <v>786</v>
      </c>
      <c r="G264" t="s">
        <v>113</v>
      </c>
      <c r="H264" t="s">
        <v>113</v>
      </c>
    </row>
    <row r="265" spans="1:8" x14ac:dyDescent="0.3">
      <c r="A265" t="s">
        <v>276</v>
      </c>
      <c r="B265" t="s">
        <v>347</v>
      </c>
      <c r="C265" t="s">
        <v>514</v>
      </c>
      <c r="D265" t="s">
        <v>561</v>
      </c>
      <c r="E265" t="s">
        <v>280</v>
      </c>
      <c r="F265" t="s">
        <v>786</v>
      </c>
      <c r="G265" t="s">
        <v>113</v>
      </c>
      <c r="H265" t="s">
        <v>113</v>
      </c>
    </row>
    <row r="266" spans="1:8" x14ac:dyDescent="0.3">
      <c r="A266" s="74" t="s">
        <v>276</v>
      </c>
      <c r="B266" s="74" t="s">
        <v>348</v>
      </c>
      <c r="C266" s="74" t="s">
        <v>514</v>
      </c>
      <c r="D266" s="74" t="s">
        <v>562</v>
      </c>
      <c r="E266" s="74" t="s">
        <v>280</v>
      </c>
      <c r="F266" s="74" t="s">
        <v>786</v>
      </c>
      <c r="G266" s="74" t="s">
        <v>113</v>
      </c>
      <c r="H266" s="74" t="s">
        <v>113</v>
      </c>
    </row>
    <row r="267" spans="1:8" x14ac:dyDescent="0.3">
      <c r="A267" s="74" t="s">
        <v>276</v>
      </c>
      <c r="B267" s="74" t="s">
        <v>227</v>
      </c>
      <c r="C267" s="74" t="s">
        <v>514</v>
      </c>
      <c r="D267" s="74" t="s">
        <v>563</v>
      </c>
      <c r="E267" s="74" t="s">
        <v>280</v>
      </c>
      <c r="F267" s="74" t="s">
        <v>786</v>
      </c>
      <c r="G267" s="74" t="s">
        <v>113</v>
      </c>
      <c r="H267" s="74" t="s">
        <v>113</v>
      </c>
    </row>
    <row r="268" spans="1:8" x14ac:dyDescent="0.3">
      <c r="A268" s="215" t="s">
        <v>276</v>
      </c>
      <c r="B268" s="215" t="s">
        <v>357</v>
      </c>
      <c r="C268" s="215" t="s">
        <v>514</v>
      </c>
      <c r="D268" s="215" t="s">
        <v>405</v>
      </c>
      <c r="E268" s="215" t="s">
        <v>280</v>
      </c>
      <c r="F268" s="215" t="s">
        <v>786</v>
      </c>
      <c r="G268" s="215" t="s">
        <v>113</v>
      </c>
      <c r="H268" s="215" t="s">
        <v>113</v>
      </c>
    </row>
    <row r="269" spans="1:8" x14ac:dyDescent="0.3">
      <c r="A269" s="215" t="s">
        <v>276</v>
      </c>
      <c r="B269" s="215" t="s">
        <v>358</v>
      </c>
      <c r="C269" s="215" t="s">
        <v>514</v>
      </c>
      <c r="D269" s="215" t="s">
        <v>564</v>
      </c>
      <c r="E269" s="215" t="s">
        <v>280</v>
      </c>
      <c r="F269" s="215" t="s">
        <v>786</v>
      </c>
      <c r="G269" s="215" t="s">
        <v>113</v>
      </c>
      <c r="H269" s="215" t="s">
        <v>113</v>
      </c>
    </row>
    <row r="270" spans="1:8" x14ac:dyDescent="0.3">
      <c r="A270" s="74" t="s">
        <v>276</v>
      </c>
      <c r="B270" s="74" t="s">
        <v>359</v>
      </c>
      <c r="C270" s="74" t="s">
        <v>514</v>
      </c>
      <c r="D270" s="74" t="s">
        <v>409</v>
      </c>
      <c r="E270" s="74" t="s">
        <v>280</v>
      </c>
      <c r="F270" s="74" t="s">
        <v>786</v>
      </c>
      <c r="G270" s="74" t="s">
        <v>113</v>
      </c>
      <c r="H270" s="74" t="s">
        <v>113</v>
      </c>
    </row>
    <row r="271" spans="1:8" x14ac:dyDescent="0.3">
      <c r="A271" t="s">
        <v>276</v>
      </c>
      <c r="B271" t="s">
        <v>228</v>
      </c>
      <c r="C271" t="s">
        <v>514</v>
      </c>
      <c r="D271" t="s">
        <v>565</v>
      </c>
      <c r="E271" t="s">
        <v>280</v>
      </c>
      <c r="F271" t="s">
        <v>786</v>
      </c>
      <c r="G271" t="s">
        <v>113</v>
      </c>
      <c r="H271" t="s">
        <v>113</v>
      </c>
    </row>
    <row r="272" spans="1:8" x14ac:dyDescent="0.3">
      <c r="A272" t="s">
        <v>276</v>
      </c>
      <c r="B272" t="s">
        <v>349</v>
      </c>
      <c r="C272" t="s">
        <v>514</v>
      </c>
      <c r="D272" s="67" t="s">
        <v>769</v>
      </c>
      <c r="E272" t="s">
        <v>280</v>
      </c>
      <c r="F272" t="s">
        <v>786</v>
      </c>
      <c r="G272" t="s">
        <v>113</v>
      </c>
      <c r="H272" t="s">
        <v>113</v>
      </c>
    </row>
    <row r="273" spans="1:8" x14ac:dyDescent="0.3">
      <c r="A273" s="39" t="s">
        <v>276</v>
      </c>
      <c r="B273" s="39" t="s">
        <v>1064</v>
      </c>
      <c r="C273" s="39" t="s">
        <v>514</v>
      </c>
      <c r="D273" s="39" t="s">
        <v>1065</v>
      </c>
      <c r="E273" s="39" t="s">
        <v>280</v>
      </c>
      <c r="F273" s="39" t="s">
        <v>786</v>
      </c>
      <c r="G273" s="39" t="s">
        <v>113</v>
      </c>
      <c r="H273" s="39" t="s">
        <v>113</v>
      </c>
    </row>
    <row r="274" spans="1:8" x14ac:dyDescent="0.3">
      <c r="A274" s="39" t="s">
        <v>276</v>
      </c>
      <c r="B274" s="39" t="s">
        <v>366</v>
      </c>
      <c r="C274" s="39" t="s">
        <v>514</v>
      </c>
      <c r="D274" s="39" t="s">
        <v>1066</v>
      </c>
      <c r="E274" s="39" t="s">
        <v>280</v>
      </c>
      <c r="F274" s="39" t="s">
        <v>786</v>
      </c>
      <c r="G274" s="39" t="s">
        <v>113</v>
      </c>
      <c r="H274" s="39" t="s">
        <v>113</v>
      </c>
    </row>
    <row r="275" spans="1:8" x14ac:dyDescent="0.3">
      <c r="A275" s="39" t="s">
        <v>276</v>
      </c>
      <c r="B275" s="39" t="s">
        <v>367</v>
      </c>
      <c r="C275" s="39" t="s">
        <v>514</v>
      </c>
      <c r="D275" s="39" t="s">
        <v>1067</v>
      </c>
      <c r="E275" s="39" t="s">
        <v>280</v>
      </c>
      <c r="F275" s="39" t="s">
        <v>786</v>
      </c>
      <c r="G275" s="39" t="s">
        <v>113</v>
      </c>
      <c r="H275" s="39" t="s">
        <v>113</v>
      </c>
    </row>
    <row r="276" spans="1:8" x14ac:dyDescent="0.3">
      <c r="A276" t="s">
        <v>276</v>
      </c>
      <c r="B276" t="s">
        <v>346</v>
      </c>
      <c r="C276" t="s">
        <v>514</v>
      </c>
      <c r="D276" t="s">
        <v>1068</v>
      </c>
      <c r="E276" t="s">
        <v>280</v>
      </c>
      <c r="F276" t="s">
        <v>786</v>
      </c>
      <c r="G276" t="s">
        <v>113</v>
      </c>
      <c r="H276" t="s">
        <v>113</v>
      </c>
    </row>
    <row r="277" spans="1:8" x14ac:dyDescent="0.3">
      <c r="A277" t="s">
        <v>276</v>
      </c>
      <c r="B277" t="s">
        <v>229</v>
      </c>
      <c r="C277" t="s">
        <v>514</v>
      </c>
      <c r="D277" s="67" t="s">
        <v>1326</v>
      </c>
      <c r="E277" t="s">
        <v>280</v>
      </c>
      <c r="F277" t="s">
        <v>786</v>
      </c>
      <c r="G277" t="s">
        <v>113</v>
      </c>
      <c r="H277" t="s">
        <v>113</v>
      </c>
    </row>
    <row r="278" spans="1:8" x14ac:dyDescent="0.3">
      <c r="A278" s="39" t="s">
        <v>276</v>
      </c>
      <c r="B278" s="39" t="s">
        <v>1069</v>
      </c>
      <c r="C278" s="39" t="s">
        <v>514</v>
      </c>
      <c r="D278" s="39" t="s">
        <v>1070</v>
      </c>
      <c r="E278" s="39" t="s">
        <v>280</v>
      </c>
      <c r="F278" s="39" t="s">
        <v>786</v>
      </c>
      <c r="G278" s="39" t="s">
        <v>113</v>
      </c>
      <c r="H278" s="39" t="s">
        <v>113</v>
      </c>
    </row>
    <row r="279" spans="1:8" x14ac:dyDescent="0.3">
      <c r="A279" s="173" t="s">
        <v>276</v>
      </c>
      <c r="B279" s="173" t="s">
        <v>1071</v>
      </c>
      <c r="C279" s="173" t="s">
        <v>514</v>
      </c>
      <c r="D279" s="173" t="s">
        <v>1072</v>
      </c>
      <c r="E279" s="173" t="s">
        <v>280</v>
      </c>
      <c r="F279" s="173" t="s">
        <v>786</v>
      </c>
      <c r="G279" s="173" t="s">
        <v>113</v>
      </c>
      <c r="H279" s="173" t="s">
        <v>113</v>
      </c>
    </row>
    <row r="280" spans="1:8" x14ac:dyDescent="0.3">
      <c r="A280" s="39" t="s">
        <v>276</v>
      </c>
      <c r="B280" s="39" t="s">
        <v>1073</v>
      </c>
      <c r="C280" s="39" t="s">
        <v>514</v>
      </c>
      <c r="D280" s="39" t="s">
        <v>681</v>
      </c>
      <c r="E280" s="39" t="s">
        <v>280</v>
      </c>
      <c r="F280" s="39" t="s">
        <v>786</v>
      </c>
      <c r="G280" s="39" t="s">
        <v>113</v>
      </c>
      <c r="H280" s="39" t="s">
        <v>113</v>
      </c>
    </row>
    <row r="281" spans="1:8" x14ac:dyDescent="0.3">
      <c r="A281" s="39" t="s">
        <v>276</v>
      </c>
      <c r="B281" s="39" t="s">
        <v>1074</v>
      </c>
      <c r="C281" s="39" t="s">
        <v>514</v>
      </c>
      <c r="D281" s="39" t="s">
        <v>1075</v>
      </c>
      <c r="E281" s="39" t="s">
        <v>280</v>
      </c>
      <c r="F281" s="39" t="s">
        <v>786</v>
      </c>
      <c r="G281" s="39" t="s">
        <v>113</v>
      </c>
      <c r="H281" s="39" t="s">
        <v>113</v>
      </c>
    </row>
    <row r="282" spans="1:8" x14ac:dyDescent="0.3">
      <c r="A282" s="39" t="s">
        <v>276</v>
      </c>
      <c r="B282" s="39" t="s">
        <v>1076</v>
      </c>
      <c r="C282" s="39" t="s">
        <v>514</v>
      </c>
      <c r="D282" s="39" t="s">
        <v>1077</v>
      </c>
      <c r="E282" s="39" t="s">
        <v>280</v>
      </c>
      <c r="F282" s="39" t="s">
        <v>786</v>
      </c>
      <c r="G282" s="39" t="s">
        <v>113</v>
      </c>
      <c r="H282" s="39" t="s">
        <v>113</v>
      </c>
    </row>
    <row r="283" spans="1:8" x14ac:dyDescent="0.3">
      <c r="A283" s="39" t="s">
        <v>276</v>
      </c>
      <c r="B283" s="39" t="s">
        <v>1078</v>
      </c>
      <c r="C283" s="39" t="s">
        <v>514</v>
      </c>
      <c r="D283" s="39" t="s">
        <v>1079</v>
      </c>
      <c r="E283" s="39" t="s">
        <v>280</v>
      </c>
      <c r="F283" s="39" t="s">
        <v>786</v>
      </c>
      <c r="G283" s="39" t="s">
        <v>113</v>
      </c>
      <c r="H283" s="39" t="s">
        <v>113</v>
      </c>
    </row>
    <row r="284" spans="1:8" x14ac:dyDescent="0.3">
      <c r="A284" s="39" t="s">
        <v>276</v>
      </c>
      <c r="B284" s="39" t="s">
        <v>1080</v>
      </c>
      <c r="C284" s="39" t="s">
        <v>514</v>
      </c>
      <c r="D284" s="39" t="s">
        <v>1081</v>
      </c>
      <c r="E284" s="39" t="s">
        <v>280</v>
      </c>
      <c r="F284" s="39" t="s">
        <v>786</v>
      </c>
      <c r="G284" s="39" t="s">
        <v>113</v>
      </c>
      <c r="H284" s="39" t="s">
        <v>113</v>
      </c>
    </row>
    <row r="285" spans="1:8" x14ac:dyDescent="0.3">
      <c r="A285" s="39" t="s">
        <v>276</v>
      </c>
      <c r="B285" s="39" t="s">
        <v>1082</v>
      </c>
      <c r="C285" s="39" t="s">
        <v>514</v>
      </c>
      <c r="D285" s="39" t="s">
        <v>644</v>
      </c>
      <c r="E285" s="39" t="s">
        <v>280</v>
      </c>
      <c r="F285" s="39" t="s">
        <v>786</v>
      </c>
      <c r="G285" s="39" t="s">
        <v>113</v>
      </c>
      <c r="H285" s="39" t="s">
        <v>113</v>
      </c>
    </row>
    <row r="286" spans="1:8" x14ac:dyDescent="0.3">
      <c r="A286" s="39" t="s">
        <v>276</v>
      </c>
      <c r="B286" s="39" t="s">
        <v>1083</v>
      </c>
      <c r="C286" s="39" t="s">
        <v>514</v>
      </c>
      <c r="D286" s="39" t="s">
        <v>1084</v>
      </c>
      <c r="E286" s="39" t="s">
        <v>280</v>
      </c>
      <c r="F286" s="39" t="s">
        <v>786</v>
      </c>
      <c r="G286" s="39" t="s">
        <v>113</v>
      </c>
      <c r="H286" s="39" t="s">
        <v>113</v>
      </c>
    </row>
    <row r="287" spans="1:8" x14ac:dyDescent="0.3">
      <c r="A287" s="215" t="s">
        <v>276</v>
      </c>
      <c r="B287" s="215" t="s">
        <v>1085</v>
      </c>
      <c r="C287" s="215" t="s">
        <v>514</v>
      </c>
      <c r="D287" s="215" t="s">
        <v>1086</v>
      </c>
      <c r="E287" s="215" t="s">
        <v>280</v>
      </c>
      <c r="F287" s="215" t="s">
        <v>786</v>
      </c>
      <c r="G287" s="215" t="s">
        <v>113</v>
      </c>
      <c r="H287" s="215" t="s">
        <v>113</v>
      </c>
    </row>
    <row r="288" spans="1:8" x14ac:dyDescent="0.3">
      <c r="A288" s="215" t="s">
        <v>276</v>
      </c>
      <c r="B288" s="215" t="s">
        <v>371</v>
      </c>
      <c r="C288" s="215" t="s">
        <v>514</v>
      </c>
      <c r="D288" s="215" t="s">
        <v>1087</v>
      </c>
      <c r="E288" s="215" t="s">
        <v>280</v>
      </c>
      <c r="F288" s="215" t="s">
        <v>786</v>
      </c>
      <c r="G288" s="215" t="s">
        <v>113</v>
      </c>
      <c r="H288" s="215" t="s">
        <v>113</v>
      </c>
    </row>
    <row r="289" spans="1:8" x14ac:dyDescent="0.3">
      <c r="A289" s="215" t="s">
        <v>276</v>
      </c>
      <c r="B289" s="215" t="s">
        <v>372</v>
      </c>
      <c r="C289" s="215" t="s">
        <v>514</v>
      </c>
      <c r="D289" s="215" t="s">
        <v>1088</v>
      </c>
      <c r="E289" s="215" t="s">
        <v>280</v>
      </c>
      <c r="F289" s="215" t="s">
        <v>786</v>
      </c>
      <c r="G289" s="215" t="s">
        <v>113</v>
      </c>
      <c r="H289" s="215" t="s">
        <v>113</v>
      </c>
    </row>
    <row r="290" spans="1:8" x14ac:dyDescent="0.3">
      <c r="A290" s="39" t="s">
        <v>276</v>
      </c>
      <c r="B290" s="39" t="s">
        <v>1089</v>
      </c>
      <c r="C290" s="39" t="s">
        <v>514</v>
      </c>
      <c r="D290" s="39" t="s">
        <v>1090</v>
      </c>
      <c r="E290" s="39" t="s">
        <v>280</v>
      </c>
      <c r="F290" s="39" t="s">
        <v>786</v>
      </c>
      <c r="G290" s="39" t="s">
        <v>113</v>
      </c>
      <c r="H290" s="39" t="s">
        <v>113</v>
      </c>
    </row>
    <row r="291" spans="1:8" x14ac:dyDescent="0.3">
      <c r="A291" t="s">
        <v>276</v>
      </c>
      <c r="B291" t="s">
        <v>138</v>
      </c>
      <c r="C291" t="s">
        <v>514</v>
      </c>
      <c r="D291" s="67" t="s">
        <v>1327</v>
      </c>
      <c r="E291" t="s">
        <v>280</v>
      </c>
      <c r="F291" t="s">
        <v>786</v>
      </c>
      <c r="G291" t="s">
        <v>113</v>
      </c>
      <c r="H291" t="s">
        <v>113</v>
      </c>
    </row>
    <row r="292" spans="1:8" x14ac:dyDescent="0.3">
      <c r="A292" s="39" t="s">
        <v>276</v>
      </c>
      <c r="B292" s="39" t="s">
        <v>1091</v>
      </c>
      <c r="C292" s="39" t="s">
        <v>514</v>
      </c>
      <c r="D292" s="39" t="s">
        <v>1092</v>
      </c>
      <c r="E292" s="39" t="s">
        <v>280</v>
      </c>
      <c r="F292" s="39" t="s">
        <v>786</v>
      </c>
      <c r="G292" s="39" t="s">
        <v>113</v>
      </c>
      <c r="H292" s="39" t="s">
        <v>113</v>
      </c>
    </row>
    <row r="293" spans="1:8" x14ac:dyDescent="0.3">
      <c r="A293" t="s">
        <v>276</v>
      </c>
      <c r="B293" t="s">
        <v>1093</v>
      </c>
      <c r="C293" t="s">
        <v>514</v>
      </c>
      <c r="D293" t="s">
        <v>1094</v>
      </c>
      <c r="E293" t="s">
        <v>283</v>
      </c>
      <c r="F293" t="s">
        <v>786</v>
      </c>
      <c r="G293" t="s">
        <v>113</v>
      </c>
      <c r="H293" t="s">
        <v>113</v>
      </c>
    </row>
    <row r="294" spans="1:8" x14ac:dyDescent="0.3">
      <c r="A294" t="s">
        <v>276</v>
      </c>
      <c r="B294" t="s">
        <v>195</v>
      </c>
      <c r="C294" t="s">
        <v>514</v>
      </c>
      <c r="D294" s="67" t="s">
        <v>1267</v>
      </c>
      <c r="E294" t="s">
        <v>280</v>
      </c>
      <c r="F294" t="s">
        <v>786</v>
      </c>
      <c r="G294" t="s">
        <v>113</v>
      </c>
      <c r="H294" t="s">
        <v>113</v>
      </c>
    </row>
    <row r="295" spans="1:8" x14ac:dyDescent="0.3">
      <c r="A295" s="39" t="s">
        <v>276</v>
      </c>
      <c r="B295" s="39" t="s">
        <v>1095</v>
      </c>
      <c r="C295" s="39" t="s">
        <v>514</v>
      </c>
      <c r="D295" s="39" t="s">
        <v>1096</v>
      </c>
      <c r="E295" s="39" t="s">
        <v>280</v>
      </c>
      <c r="F295" s="39" t="s">
        <v>786</v>
      </c>
      <c r="G295" s="39" t="s">
        <v>113</v>
      </c>
      <c r="H295" s="39" t="s">
        <v>113</v>
      </c>
    </row>
    <row r="296" spans="1:8" x14ac:dyDescent="0.3">
      <c r="A296" s="39" t="s">
        <v>276</v>
      </c>
      <c r="B296" s="39" t="s">
        <v>1097</v>
      </c>
      <c r="C296" s="39" t="s">
        <v>514</v>
      </c>
      <c r="D296" s="39" t="s">
        <v>1098</v>
      </c>
      <c r="E296" s="39" t="s">
        <v>280</v>
      </c>
      <c r="F296" s="39" t="s">
        <v>786</v>
      </c>
      <c r="G296" s="39" t="s">
        <v>113</v>
      </c>
      <c r="H296" s="39" t="s">
        <v>113</v>
      </c>
    </row>
    <row r="297" spans="1:8" x14ac:dyDescent="0.3">
      <c r="A297" s="39" t="s">
        <v>276</v>
      </c>
      <c r="B297" s="39" t="s">
        <v>1099</v>
      </c>
      <c r="C297" s="39" t="s">
        <v>514</v>
      </c>
      <c r="D297" s="39" t="s">
        <v>1100</v>
      </c>
      <c r="E297" s="39" t="s">
        <v>280</v>
      </c>
      <c r="F297" s="39" t="s">
        <v>786</v>
      </c>
      <c r="G297" s="39" t="s">
        <v>113</v>
      </c>
      <c r="H297" s="39" t="s">
        <v>113</v>
      </c>
    </row>
    <row r="298" spans="1:8" x14ac:dyDescent="0.3">
      <c r="A298" s="39" t="s">
        <v>276</v>
      </c>
      <c r="B298" s="39" t="s">
        <v>1101</v>
      </c>
      <c r="C298" s="39" t="s">
        <v>514</v>
      </c>
      <c r="D298" s="39" t="s">
        <v>1102</v>
      </c>
      <c r="E298" s="39" t="s">
        <v>280</v>
      </c>
      <c r="F298" s="39" t="s">
        <v>786</v>
      </c>
      <c r="G298" s="39" t="s">
        <v>113</v>
      </c>
      <c r="H298" s="39" t="s">
        <v>113</v>
      </c>
    </row>
    <row r="299" spans="1:8" x14ac:dyDescent="0.3">
      <c r="A299" s="39" t="s">
        <v>276</v>
      </c>
      <c r="B299" s="39" t="s">
        <v>1103</v>
      </c>
      <c r="C299" s="39" t="s">
        <v>514</v>
      </c>
      <c r="D299" s="39" t="s">
        <v>1100</v>
      </c>
      <c r="E299" s="39" t="s">
        <v>280</v>
      </c>
      <c r="F299" s="39" t="s">
        <v>786</v>
      </c>
      <c r="G299" s="39" t="s">
        <v>113</v>
      </c>
      <c r="H299" s="39" t="s">
        <v>113</v>
      </c>
    </row>
    <row r="300" spans="1:8" x14ac:dyDescent="0.3">
      <c r="A300" t="s">
        <v>276</v>
      </c>
      <c r="B300" t="s">
        <v>196</v>
      </c>
      <c r="C300" t="s">
        <v>514</v>
      </c>
      <c r="D300" t="s">
        <v>567</v>
      </c>
      <c r="E300" t="s">
        <v>280</v>
      </c>
      <c r="F300" t="s">
        <v>786</v>
      </c>
      <c r="G300" t="s">
        <v>113</v>
      </c>
      <c r="H300" t="s">
        <v>113</v>
      </c>
    </row>
    <row r="301" spans="1:8" x14ac:dyDescent="0.3">
      <c r="A301" t="s">
        <v>276</v>
      </c>
      <c r="B301" t="s">
        <v>197</v>
      </c>
      <c r="C301" t="s">
        <v>514</v>
      </c>
      <c r="D301" t="s">
        <v>568</v>
      </c>
      <c r="E301" t="s">
        <v>280</v>
      </c>
      <c r="F301" t="s">
        <v>786</v>
      </c>
      <c r="G301" t="s">
        <v>113</v>
      </c>
      <c r="H301" t="s">
        <v>113</v>
      </c>
    </row>
    <row r="302" spans="1:8" x14ac:dyDescent="0.3">
      <c r="A302" s="39" t="s">
        <v>276</v>
      </c>
      <c r="B302" s="39" t="s">
        <v>1104</v>
      </c>
      <c r="C302" s="39" t="s">
        <v>514</v>
      </c>
      <c r="D302" s="39" t="s">
        <v>1105</v>
      </c>
      <c r="E302" s="39" t="s">
        <v>280</v>
      </c>
      <c r="F302" s="39" t="s">
        <v>786</v>
      </c>
      <c r="G302" s="39" t="s">
        <v>113</v>
      </c>
      <c r="H302" s="39" t="s">
        <v>113</v>
      </c>
    </row>
    <row r="303" spans="1:8" x14ac:dyDescent="0.3">
      <c r="A303" s="39" t="s">
        <v>276</v>
      </c>
      <c r="B303" s="39" t="s">
        <v>1106</v>
      </c>
      <c r="C303" s="39" t="s">
        <v>514</v>
      </c>
      <c r="D303" s="39" t="s">
        <v>1107</v>
      </c>
      <c r="E303" s="39" t="s">
        <v>280</v>
      </c>
      <c r="F303" s="39" t="s">
        <v>786</v>
      </c>
      <c r="G303" s="39" t="s">
        <v>113</v>
      </c>
      <c r="H303" s="39" t="s">
        <v>113</v>
      </c>
    </row>
    <row r="304" spans="1:8" x14ac:dyDescent="0.3">
      <c r="A304" s="39" t="s">
        <v>276</v>
      </c>
      <c r="B304" s="39" t="s">
        <v>177</v>
      </c>
      <c r="C304" s="39" t="s">
        <v>514</v>
      </c>
      <c r="D304" s="39" t="s">
        <v>569</v>
      </c>
      <c r="E304" s="39" t="s">
        <v>280</v>
      </c>
      <c r="F304" s="39" t="s">
        <v>786</v>
      </c>
      <c r="G304" s="39" t="s">
        <v>113</v>
      </c>
      <c r="H304" s="39" t="s">
        <v>113</v>
      </c>
    </row>
    <row r="305" spans="1:8" x14ac:dyDescent="0.3">
      <c r="A305" s="39" t="s">
        <v>276</v>
      </c>
      <c r="B305" s="39" t="s">
        <v>1108</v>
      </c>
      <c r="C305" s="39" t="s">
        <v>514</v>
      </c>
      <c r="D305" s="39" t="s">
        <v>1109</v>
      </c>
      <c r="E305" s="39" t="s">
        <v>280</v>
      </c>
      <c r="F305" s="39" t="s">
        <v>786</v>
      </c>
      <c r="G305" s="39" t="s">
        <v>113</v>
      </c>
      <c r="H305" s="39" t="s">
        <v>113</v>
      </c>
    </row>
    <row r="306" spans="1:8" x14ac:dyDescent="0.3">
      <c r="A306" s="39" t="s">
        <v>276</v>
      </c>
      <c r="B306" s="39" t="s">
        <v>1110</v>
      </c>
      <c r="C306" s="39" t="s">
        <v>514</v>
      </c>
      <c r="D306" s="39" t="s">
        <v>1111</v>
      </c>
      <c r="E306" s="39" t="s">
        <v>280</v>
      </c>
      <c r="F306" s="39" t="s">
        <v>786</v>
      </c>
      <c r="G306" s="39" t="s">
        <v>113</v>
      </c>
      <c r="H306" s="39" t="s">
        <v>113</v>
      </c>
    </row>
    <row r="307" spans="1:8" x14ac:dyDescent="0.3">
      <c r="A307" s="39" t="s">
        <v>276</v>
      </c>
      <c r="B307" s="39" t="s">
        <v>1112</v>
      </c>
      <c r="C307" s="39" t="s">
        <v>514</v>
      </c>
      <c r="D307" s="39" t="s">
        <v>1113</v>
      </c>
      <c r="E307" s="39" t="s">
        <v>280</v>
      </c>
      <c r="F307" s="39" t="s">
        <v>786</v>
      </c>
      <c r="G307" s="39" t="s">
        <v>113</v>
      </c>
      <c r="H307" s="39" t="s">
        <v>113</v>
      </c>
    </row>
    <row r="308" spans="1:8" x14ac:dyDescent="0.3">
      <c r="A308" s="39" t="s">
        <v>276</v>
      </c>
      <c r="B308" s="39" t="s">
        <v>168</v>
      </c>
      <c r="C308" s="39" t="s">
        <v>514</v>
      </c>
      <c r="D308" s="39" t="s">
        <v>570</v>
      </c>
      <c r="E308" s="39" t="s">
        <v>280</v>
      </c>
      <c r="F308" s="39" t="s">
        <v>786</v>
      </c>
      <c r="G308" s="39" t="s">
        <v>113</v>
      </c>
      <c r="H308" s="39" t="s">
        <v>113</v>
      </c>
    </row>
    <row r="309" spans="1:8" x14ac:dyDescent="0.3">
      <c r="A309" s="39" t="s">
        <v>276</v>
      </c>
      <c r="B309" s="39" t="s">
        <v>178</v>
      </c>
      <c r="C309" s="39" t="s">
        <v>514</v>
      </c>
      <c r="D309" s="39" t="s">
        <v>571</v>
      </c>
      <c r="E309" s="39" t="s">
        <v>280</v>
      </c>
      <c r="F309" s="39" t="s">
        <v>786</v>
      </c>
      <c r="G309" s="39" t="s">
        <v>113</v>
      </c>
      <c r="H309" s="39" t="s">
        <v>113</v>
      </c>
    </row>
    <row r="310" spans="1:8" x14ac:dyDescent="0.3">
      <c r="A310" s="39" t="s">
        <v>276</v>
      </c>
      <c r="B310" s="39" t="s">
        <v>179</v>
      </c>
      <c r="C310" s="39" t="s">
        <v>514</v>
      </c>
      <c r="D310" s="39" t="s">
        <v>120</v>
      </c>
      <c r="E310" s="39" t="s">
        <v>280</v>
      </c>
      <c r="F310" s="39" t="s">
        <v>786</v>
      </c>
      <c r="G310" s="39" t="s">
        <v>113</v>
      </c>
      <c r="H310" s="39" t="s">
        <v>113</v>
      </c>
    </row>
    <row r="311" spans="1:8" x14ac:dyDescent="0.3">
      <c r="A311" s="39" t="s">
        <v>276</v>
      </c>
      <c r="B311" s="39" t="s">
        <v>180</v>
      </c>
      <c r="C311" s="39" t="s">
        <v>514</v>
      </c>
      <c r="D311" s="39" t="s">
        <v>572</v>
      </c>
      <c r="E311" s="39" t="s">
        <v>280</v>
      </c>
      <c r="F311" s="39" t="s">
        <v>786</v>
      </c>
      <c r="G311" s="39" t="s">
        <v>113</v>
      </c>
      <c r="H311" s="39" t="s">
        <v>113</v>
      </c>
    </row>
    <row r="312" spans="1:8" x14ac:dyDescent="0.3">
      <c r="A312" s="39" t="s">
        <v>276</v>
      </c>
      <c r="B312" s="39" t="s">
        <v>1114</v>
      </c>
      <c r="C312" s="39" t="s">
        <v>514</v>
      </c>
      <c r="D312" s="39" t="s">
        <v>685</v>
      </c>
      <c r="E312" s="39" t="s">
        <v>280</v>
      </c>
      <c r="F312" s="39" t="s">
        <v>786</v>
      </c>
      <c r="G312" s="39" t="s">
        <v>113</v>
      </c>
      <c r="H312" s="39" t="s">
        <v>113</v>
      </c>
    </row>
    <row r="313" spans="1:8" x14ac:dyDescent="0.3">
      <c r="A313" s="39" t="s">
        <v>276</v>
      </c>
      <c r="B313" s="39" t="s">
        <v>1115</v>
      </c>
      <c r="C313" s="39" t="s">
        <v>514</v>
      </c>
      <c r="D313" s="39" t="s">
        <v>1116</v>
      </c>
      <c r="E313" s="39" t="s">
        <v>280</v>
      </c>
      <c r="F313" s="39" t="s">
        <v>786</v>
      </c>
      <c r="G313" s="39" t="s">
        <v>113</v>
      </c>
      <c r="H313" s="39" t="s">
        <v>113</v>
      </c>
    </row>
    <row r="314" spans="1:8" x14ac:dyDescent="0.3">
      <c r="A314" t="s">
        <v>276</v>
      </c>
      <c r="B314" t="s">
        <v>1117</v>
      </c>
      <c r="C314" t="s">
        <v>514</v>
      </c>
      <c r="D314" t="s">
        <v>1118</v>
      </c>
      <c r="E314" t="s">
        <v>280</v>
      </c>
      <c r="F314" t="s">
        <v>786</v>
      </c>
      <c r="G314" t="s">
        <v>113</v>
      </c>
      <c r="H314" t="s">
        <v>113</v>
      </c>
    </row>
    <row r="315" spans="1:8" x14ac:dyDescent="0.3">
      <c r="A315" s="39" t="s">
        <v>276</v>
      </c>
      <c r="B315" s="39" t="s">
        <v>1119</v>
      </c>
      <c r="C315" s="39" t="s">
        <v>514</v>
      </c>
      <c r="D315" s="39" t="s">
        <v>1120</v>
      </c>
      <c r="E315" s="39" t="s">
        <v>280</v>
      </c>
      <c r="F315" s="39" t="s">
        <v>786</v>
      </c>
      <c r="G315" s="39" t="s">
        <v>113</v>
      </c>
      <c r="H315" s="39" t="s">
        <v>113</v>
      </c>
    </row>
    <row r="316" spans="1:8" x14ac:dyDescent="0.3">
      <c r="A316" t="s">
        <v>276</v>
      </c>
      <c r="B316" t="s">
        <v>1121</v>
      </c>
      <c r="C316" t="s">
        <v>514</v>
      </c>
      <c r="D316" t="s">
        <v>1122</v>
      </c>
      <c r="E316" t="s">
        <v>283</v>
      </c>
      <c r="F316" t="s">
        <v>786</v>
      </c>
      <c r="G316" t="s">
        <v>113</v>
      </c>
      <c r="H316" t="s">
        <v>113</v>
      </c>
    </row>
    <row r="317" spans="1:8" x14ac:dyDescent="0.3">
      <c r="A317" t="s">
        <v>276</v>
      </c>
      <c r="B317" t="s">
        <v>201</v>
      </c>
      <c r="C317" t="s">
        <v>514</v>
      </c>
      <c r="D317" t="s">
        <v>573</v>
      </c>
      <c r="E317" t="s">
        <v>280</v>
      </c>
      <c r="F317" t="s">
        <v>786</v>
      </c>
      <c r="G317" t="s">
        <v>113</v>
      </c>
      <c r="H317" t="s">
        <v>113</v>
      </c>
    </row>
    <row r="318" spans="1:8" x14ac:dyDescent="0.3">
      <c r="A318" t="s">
        <v>276</v>
      </c>
      <c r="B318" t="s">
        <v>202</v>
      </c>
      <c r="C318" t="s">
        <v>514</v>
      </c>
      <c r="D318" t="s">
        <v>574</v>
      </c>
      <c r="E318" t="s">
        <v>280</v>
      </c>
      <c r="F318" t="s">
        <v>786</v>
      </c>
      <c r="G318" t="s">
        <v>113</v>
      </c>
      <c r="H318" t="s">
        <v>113</v>
      </c>
    </row>
    <row r="319" spans="1:8" x14ac:dyDescent="0.3">
      <c r="A319" s="39" t="s">
        <v>276</v>
      </c>
      <c r="B319" s="39" t="s">
        <v>1123</v>
      </c>
      <c r="C319" s="39" t="s">
        <v>514</v>
      </c>
      <c r="D319" s="39" t="s">
        <v>1124</v>
      </c>
      <c r="E319" s="39" t="s">
        <v>280</v>
      </c>
      <c r="F319" s="39" t="s">
        <v>786</v>
      </c>
      <c r="G319" s="39" t="s">
        <v>113</v>
      </c>
      <c r="H319" s="39" t="s">
        <v>113</v>
      </c>
    </row>
    <row r="320" spans="1:8" x14ac:dyDescent="0.3">
      <c r="A320" t="s">
        <v>276</v>
      </c>
      <c r="B320" t="s">
        <v>150</v>
      </c>
      <c r="C320" t="s">
        <v>514</v>
      </c>
      <c r="D320" t="s">
        <v>575</v>
      </c>
      <c r="E320" t="s">
        <v>280</v>
      </c>
      <c r="F320" t="s">
        <v>786</v>
      </c>
      <c r="G320" t="s">
        <v>113</v>
      </c>
      <c r="H320" t="s">
        <v>113</v>
      </c>
    </row>
    <row r="321" spans="1:8" x14ac:dyDescent="0.3">
      <c r="A321" t="s">
        <v>276</v>
      </c>
      <c r="B321" t="s">
        <v>151</v>
      </c>
      <c r="C321" t="s">
        <v>514</v>
      </c>
      <c r="D321" s="67" t="s">
        <v>1328</v>
      </c>
      <c r="E321" t="s">
        <v>280</v>
      </c>
      <c r="F321" t="s">
        <v>786</v>
      </c>
      <c r="G321" t="s">
        <v>113</v>
      </c>
      <c r="H321" t="s">
        <v>113</v>
      </c>
    </row>
    <row r="322" spans="1:8" x14ac:dyDescent="0.3">
      <c r="A322" s="39" t="s">
        <v>276</v>
      </c>
      <c r="B322" s="39" t="s">
        <v>1125</v>
      </c>
      <c r="C322" s="39" t="s">
        <v>514</v>
      </c>
      <c r="D322" s="39" t="s">
        <v>1126</v>
      </c>
      <c r="E322" s="39" t="s">
        <v>280</v>
      </c>
      <c r="F322" s="39" t="s">
        <v>786</v>
      </c>
      <c r="G322" s="39" t="s">
        <v>113</v>
      </c>
      <c r="H322" s="39" t="s">
        <v>113</v>
      </c>
    </row>
    <row r="323" spans="1:8" x14ac:dyDescent="0.3">
      <c r="A323" s="39" t="s">
        <v>276</v>
      </c>
      <c r="B323" s="39" t="s">
        <v>1127</v>
      </c>
      <c r="C323" s="39" t="s">
        <v>514</v>
      </c>
      <c r="D323" s="39" t="s">
        <v>1128</v>
      </c>
      <c r="E323" s="39" t="s">
        <v>283</v>
      </c>
      <c r="F323" s="39" t="s">
        <v>786</v>
      </c>
      <c r="G323" s="39" t="s">
        <v>113</v>
      </c>
      <c r="H323" s="39" t="s">
        <v>113</v>
      </c>
    </row>
    <row r="324" spans="1:8" x14ac:dyDescent="0.3">
      <c r="A324" t="s">
        <v>276</v>
      </c>
      <c r="B324" t="s">
        <v>152</v>
      </c>
      <c r="C324" t="s">
        <v>514</v>
      </c>
      <c r="D324" t="s">
        <v>576</v>
      </c>
      <c r="E324" t="s">
        <v>280</v>
      </c>
      <c r="F324" t="s">
        <v>786</v>
      </c>
      <c r="G324" t="s">
        <v>113</v>
      </c>
      <c r="H324" t="s">
        <v>113</v>
      </c>
    </row>
    <row r="325" spans="1:8" x14ac:dyDescent="0.3">
      <c r="A325" s="74" t="s">
        <v>276</v>
      </c>
      <c r="B325" s="74" t="s">
        <v>153</v>
      </c>
      <c r="C325" s="74" t="s">
        <v>514</v>
      </c>
      <c r="D325" s="74" t="s">
        <v>577</v>
      </c>
      <c r="E325" s="74" t="s">
        <v>280</v>
      </c>
      <c r="F325" s="74" t="s">
        <v>786</v>
      </c>
      <c r="G325" s="74" t="s">
        <v>113</v>
      </c>
      <c r="H325" s="74" t="s">
        <v>113</v>
      </c>
    </row>
    <row r="326" spans="1:8" x14ac:dyDescent="0.3">
      <c r="A326" t="s">
        <v>276</v>
      </c>
      <c r="B326" t="s">
        <v>154</v>
      </c>
      <c r="C326" t="s">
        <v>514</v>
      </c>
      <c r="D326" s="67" t="s">
        <v>1329</v>
      </c>
      <c r="E326" t="s">
        <v>280</v>
      </c>
      <c r="F326" t="s">
        <v>786</v>
      </c>
      <c r="G326" t="s">
        <v>113</v>
      </c>
      <c r="H326" t="s">
        <v>113</v>
      </c>
    </row>
    <row r="327" spans="1:8" x14ac:dyDescent="0.3">
      <c r="A327" s="39" t="s">
        <v>276</v>
      </c>
      <c r="B327" s="39" t="s">
        <v>1129</v>
      </c>
      <c r="C327" s="39" t="s">
        <v>514</v>
      </c>
      <c r="D327" s="39" t="s">
        <v>1130</v>
      </c>
      <c r="E327" s="39" t="s">
        <v>280</v>
      </c>
      <c r="F327" s="39" t="s">
        <v>786</v>
      </c>
      <c r="G327" s="39" t="s">
        <v>113</v>
      </c>
      <c r="H327" s="39" t="s">
        <v>113</v>
      </c>
    </row>
    <row r="328" spans="1:8" x14ac:dyDescent="0.3">
      <c r="A328" s="39" t="s">
        <v>276</v>
      </c>
      <c r="B328" s="39" t="s">
        <v>1131</v>
      </c>
      <c r="C328" s="39" t="s">
        <v>514</v>
      </c>
      <c r="D328" s="39" t="s">
        <v>1132</v>
      </c>
      <c r="E328" s="39" t="s">
        <v>280</v>
      </c>
      <c r="F328" s="39" t="s">
        <v>786</v>
      </c>
      <c r="G328" s="39" t="s">
        <v>113</v>
      </c>
      <c r="H328" s="39" t="s">
        <v>113</v>
      </c>
    </row>
    <row r="329" spans="1:8" x14ac:dyDescent="0.3">
      <c r="A329" s="39" t="s">
        <v>276</v>
      </c>
      <c r="B329" s="39" t="s">
        <v>1133</v>
      </c>
      <c r="C329" s="39" t="s">
        <v>514</v>
      </c>
      <c r="D329" s="39" t="s">
        <v>1134</v>
      </c>
      <c r="E329" s="39" t="s">
        <v>280</v>
      </c>
      <c r="F329" s="39" t="s">
        <v>786</v>
      </c>
      <c r="G329" s="39" t="s">
        <v>113</v>
      </c>
      <c r="H329" s="39" t="s">
        <v>113</v>
      </c>
    </row>
    <row r="330" spans="1:8" x14ac:dyDescent="0.3">
      <c r="A330" s="39" t="s">
        <v>276</v>
      </c>
      <c r="B330" s="39" t="s">
        <v>1135</v>
      </c>
      <c r="C330" s="39" t="s">
        <v>514</v>
      </c>
      <c r="D330" s="39" t="s">
        <v>1136</v>
      </c>
      <c r="E330" s="39" t="s">
        <v>280</v>
      </c>
      <c r="F330" s="39" t="s">
        <v>786</v>
      </c>
      <c r="G330" s="39" t="s">
        <v>113</v>
      </c>
      <c r="H330" s="39" t="s">
        <v>113</v>
      </c>
    </row>
    <row r="331" spans="1:8" x14ac:dyDescent="0.3">
      <c r="A331" s="39" t="s">
        <v>276</v>
      </c>
      <c r="B331" s="39" t="s">
        <v>1137</v>
      </c>
      <c r="C331" s="39" t="s">
        <v>514</v>
      </c>
      <c r="D331" s="39" t="s">
        <v>1138</v>
      </c>
      <c r="E331" s="39" t="s">
        <v>280</v>
      </c>
      <c r="F331" s="39" t="s">
        <v>786</v>
      </c>
      <c r="G331" s="39" t="s">
        <v>113</v>
      </c>
      <c r="H331" s="39" t="s">
        <v>113</v>
      </c>
    </row>
    <row r="332" spans="1:8" x14ac:dyDescent="0.3">
      <c r="A332" s="39" t="s">
        <v>276</v>
      </c>
      <c r="B332" s="39" t="s">
        <v>1139</v>
      </c>
      <c r="C332" s="39" t="s">
        <v>514</v>
      </c>
      <c r="D332" s="39" t="s">
        <v>1140</v>
      </c>
      <c r="E332" s="39" t="s">
        <v>283</v>
      </c>
      <c r="F332" s="39" t="s">
        <v>786</v>
      </c>
      <c r="G332" s="39" t="s">
        <v>113</v>
      </c>
      <c r="H332" s="39" t="s">
        <v>113</v>
      </c>
    </row>
    <row r="333" spans="1:8" x14ac:dyDescent="0.3">
      <c r="A333" t="s">
        <v>276</v>
      </c>
      <c r="B333" t="s">
        <v>163</v>
      </c>
      <c r="C333" t="s">
        <v>514</v>
      </c>
      <c r="D333" t="s">
        <v>578</v>
      </c>
      <c r="E333" t="s">
        <v>280</v>
      </c>
      <c r="F333" t="s">
        <v>786</v>
      </c>
      <c r="G333" t="s">
        <v>113</v>
      </c>
      <c r="H333" t="s">
        <v>113</v>
      </c>
    </row>
    <row r="334" spans="1:8" x14ac:dyDescent="0.3">
      <c r="A334" t="s">
        <v>276</v>
      </c>
      <c r="B334" t="s">
        <v>164</v>
      </c>
      <c r="C334" t="s">
        <v>514</v>
      </c>
      <c r="D334" t="s">
        <v>579</v>
      </c>
      <c r="E334" t="s">
        <v>280</v>
      </c>
      <c r="F334" t="s">
        <v>786</v>
      </c>
      <c r="G334" t="s">
        <v>113</v>
      </c>
      <c r="H334" t="s">
        <v>113</v>
      </c>
    </row>
    <row r="335" spans="1:8" x14ac:dyDescent="0.3">
      <c r="A335" t="s">
        <v>276</v>
      </c>
      <c r="B335" t="s">
        <v>165</v>
      </c>
      <c r="C335" t="s">
        <v>514</v>
      </c>
      <c r="D335" t="s">
        <v>580</v>
      </c>
      <c r="E335" t="s">
        <v>280</v>
      </c>
      <c r="F335" t="s">
        <v>786</v>
      </c>
      <c r="G335" t="s">
        <v>113</v>
      </c>
      <c r="H335" t="s">
        <v>113</v>
      </c>
    </row>
    <row r="336" spans="1:8" x14ac:dyDescent="0.3">
      <c r="A336" s="39" t="s">
        <v>276</v>
      </c>
      <c r="B336" s="39" t="s">
        <v>1141</v>
      </c>
      <c r="C336" s="39" t="s">
        <v>514</v>
      </c>
      <c r="D336" s="39" t="s">
        <v>1142</v>
      </c>
      <c r="E336" s="39" t="s">
        <v>280</v>
      </c>
      <c r="F336" s="39" t="s">
        <v>786</v>
      </c>
      <c r="G336" s="39" t="s">
        <v>113</v>
      </c>
      <c r="H336" s="39" t="s">
        <v>113</v>
      </c>
    </row>
    <row r="337" spans="1:8" x14ac:dyDescent="0.3">
      <c r="A337" s="39" t="s">
        <v>276</v>
      </c>
      <c r="B337" s="39" t="s">
        <v>1143</v>
      </c>
      <c r="C337" s="39" t="s">
        <v>514</v>
      </c>
      <c r="D337" s="39" t="s">
        <v>1142</v>
      </c>
      <c r="E337" s="39" t="s">
        <v>280</v>
      </c>
      <c r="F337" s="39" t="s">
        <v>786</v>
      </c>
      <c r="G337" s="39" t="s">
        <v>113</v>
      </c>
      <c r="H337" s="39" t="s">
        <v>113</v>
      </c>
    </row>
    <row r="338" spans="1:8" x14ac:dyDescent="0.3">
      <c r="A338" s="39" t="s">
        <v>276</v>
      </c>
      <c r="B338" s="39" t="s">
        <v>1144</v>
      </c>
      <c r="C338" s="39" t="s">
        <v>514</v>
      </c>
      <c r="D338" s="39" t="s">
        <v>946</v>
      </c>
      <c r="E338" s="39" t="s">
        <v>280</v>
      </c>
      <c r="F338" s="39" t="s">
        <v>786</v>
      </c>
      <c r="G338" s="39" t="s">
        <v>113</v>
      </c>
      <c r="H338" s="39" t="s">
        <v>113</v>
      </c>
    </row>
    <row r="339" spans="1:8" x14ac:dyDescent="0.3">
      <c r="A339" s="39" t="s">
        <v>276</v>
      </c>
      <c r="B339" s="39" t="s">
        <v>1145</v>
      </c>
      <c r="C339" s="39" t="s">
        <v>514</v>
      </c>
      <c r="D339" s="39" t="s">
        <v>1146</v>
      </c>
      <c r="E339" s="39" t="s">
        <v>280</v>
      </c>
      <c r="F339" s="39" t="s">
        <v>786</v>
      </c>
      <c r="G339" s="39" t="s">
        <v>113</v>
      </c>
      <c r="H339" s="39" t="s">
        <v>113</v>
      </c>
    </row>
    <row r="340" spans="1:8" x14ac:dyDescent="0.3">
      <c r="A340" s="39" t="s">
        <v>276</v>
      </c>
      <c r="B340" s="39" t="s">
        <v>1147</v>
      </c>
      <c r="C340" s="39" t="s">
        <v>514</v>
      </c>
      <c r="D340" s="39" t="s">
        <v>1148</v>
      </c>
      <c r="E340" s="39" t="s">
        <v>280</v>
      </c>
      <c r="F340" s="39" t="s">
        <v>786</v>
      </c>
      <c r="G340" s="39" t="s">
        <v>113</v>
      </c>
      <c r="H340" s="39" t="s">
        <v>113</v>
      </c>
    </row>
    <row r="341" spans="1:8" x14ac:dyDescent="0.3">
      <c r="A341" s="39" t="s">
        <v>276</v>
      </c>
      <c r="B341" s="39" t="s">
        <v>1149</v>
      </c>
      <c r="C341" s="39" t="s">
        <v>514</v>
      </c>
      <c r="D341" s="39" t="s">
        <v>1150</v>
      </c>
      <c r="E341" s="39" t="s">
        <v>280</v>
      </c>
      <c r="F341" s="39" t="s">
        <v>786</v>
      </c>
      <c r="G341" s="39" t="s">
        <v>113</v>
      </c>
      <c r="H341" s="39" t="s">
        <v>113</v>
      </c>
    </row>
    <row r="342" spans="1:8" x14ac:dyDescent="0.3">
      <c r="A342" s="39" t="s">
        <v>276</v>
      </c>
      <c r="B342" s="39" t="s">
        <v>1151</v>
      </c>
      <c r="C342" s="39" t="s">
        <v>514</v>
      </c>
      <c r="D342" s="39" t="s">
        <v>1152</v>
      </c>
      <c r="E342" s="39" t="s">
        <v>280</v>
      </c>
      <c r="F342" s="39" t="s">
        <v>786</v>
      </c>
      <c r="G342" s="39" t="s">
        <v>113</v>
      </c>
      <c r="H342" s="39" t="s">
        <v>113</v>
      </c>
    </row>
    <row r="343" spans="1:8" x14ac:dyDescent="0.3">
      <c r="A343" s="39" t="s">
        <v>276</v>
      </c>
      <c r="B343" s="39" t="s">
        <v>1153</v>
      </c>
      <c r="C343" s="39" t="s">
        <v>514</v>
      </c>
      <c r="D343" s="39" t="s">
        <v>1154</v>
      </c>
      <c r="E343" s="39" t="s">
        <v>280</v>
      </c>
      <c r="F343" s="39" t="s">
        <v>786</v>
      </c>
      <c r="G343" s="39" t="s">
        <v>113</v>
      </c>
      <c r="H343" s="39" t="s">
        <v>113</v>
      </c>
    </row>
    <row r="344" spans="1:8" x14ac:dyDescent="0.3">
      <c r="A344" s="39" t="s">
        <v>276</v>
      </c>
      <c r="B344" s="39" t="s">
        <v>1155</v>
      </c>
      <c r="C344" s="39" t="s">
        <v>514</v>
      </c>
      <c r="D344" s="39" t="s">
        <v>1156</v>
      </c>
      <c r="E344" s="39" t="s">
        <v>280</v>
      </c>
      <c r="F344" s="39" t="s">
        <v>786</v>
      </c>
      <c r="G344" s="39" t="s">
        <v>113</v>
      </c>
      <c r="H344" s="39" t="s">
        <v>113</v>
      </c>
    </row>
    <row r="345" spans="1:8" x14ac:dyDescent="0.3">
      <c r="A345" s="39" t="s">
        <v>276</v>
      </c>
      <c r="B345" s="39" t="s">
        <v>1157</v>
      </c>
      <c r="C345" s="39" t="s">
        <v>514</v>
      </c>
      <c r="D345" s="39" t="s">
        <v>1158</v>
      </c>
      <c r="E345" s="39" t="s">
        <v>280</v>
      </c>
      <c r="F345" s="39" t="s">
        <v>786</v>
      </c>
      <c r="G345" s="39" t="s">
        <v>113</v>
      </c>
      <c r="H345" s="39" t="s">
        <v>113</v>
      </c>
    </row>
    <row r="346" spans="1:8" x14ac:dyDescent="0.3">
      <c r="A346" s="39" t="s">
        <v>276</v>
      </c>
      <c r="B346" s="39" t="s">
        <v>1159</v>
      </c>
      <c r="C346" s="39" t="s">
        <v>514</v>
      </c>
      <c r="D346" s="39" t="s">
        <v>1160</v>
      </c>
      <c r="E346" s="39" t="s">
        <v>280</v>
      </c>
      <c r="F346" s="39" t="s">
        <v>786</v>
      </c>
      <c r="G346" s="39" t="s">
        <v>113</v>
      </c>
      <c r="H346" s="39" t="s">
        <v>113</v>
      </c>
    </row>
    <row r="347" spans="1:8" x14ac:dyDescent="0.3">
      <c r="A347" s="39" t="s">
        <v>276</v>
      </c>
      <c r="B347" s="39" t="s">
        <v>1161</v>
      </c>
      <c r="C347" s="39" t="s">
        <v>514</v>
      </c>
      <c r="D347" s="39" t="s">
        <v>1162</v>
      </c>
      <c r="E347" s="39" t="s">
        <v>280</v>
      </c>
      <c r="F347" s="39" t="s">
        <v>786</v>
      </c>
      <c r="G347" s="39" t="s">
        <v>113</v>
      </c>
      <c r="H347" s="39" t="s">
        <v>113</v>
      </c>
    </row>
    <row r="348" spans="1:8" x14ac:dyDescent="0.3">
      <c r="A348" s="39" t="s">
        <v>276</v>
      </c>
      <c r="B348" s="39" t="s">
        <v>1163</v>
      </c>
      <c r="C348" s="39" t="s">
        <v>514</v>
      </c>
      <c r="D348" s="39" t="s">
        <v>1164</v>
      </c>
      <c r="E348" s="39" t="s">
        <v>280</v>
      </c>
      <c r="F348" s="39" t="s">
        <v>786</v>
      </c>
      <c r="G348" s="39" t="s">
        <v>113</v>
      </c>
      <c r="H348" s="39" t="s">
        <v>113</v>
      </c>
    </row>
    <row r="349" spans="1:8" x14ac:dyDescent="0.3">
      <c r="A349" s="39" t="s">
        <v>276</v>
      </c>
      <c r="B349" s="39" t="s">
        <v>1165</v>
      </c>
      <c r="C349" s="39" t="s">
        <v>514</v>
      </c>
      <c r="D349" s="39" t="s">
        <v>1166</v>
      </c>
      <c r="E349" s="39" t="s">
        <v>280</v>
      </c>
      <c r="F349" s="39" t="s">
        <v>786</v>
      </c>
      <c r="G349" s="39" t="s">
        <v>113</v>
      </c>
      <c r="H349" s="39" t="s">
        <v>113</v>
      </c>
    </row>
    <row r="350" spans="1:8" x14ac:dyDescent="0.3">
      <c r="A350" s="39" t="s">
        <v>276</v>
      </c>
      <c r="B350" s="39" t="s">
        <v>1167</v>
      </c>
      <c r="C350" s="39" t="s">
        <v>514</v>
      </c>
      <c r="D350" s="39" t="s">
        <v>1168</v>
      </c>
      <c r="E350" s="39" t="s">
        <v>280</v>
      </c>
      <c r="F350" s="39" t="s">
        <v>786</v>
      </c>
      <c r="G350" s="39" t="s">
        <v>113</v>
      </c>
      <c r="H350" s="39" t="s">
        <v>113</v>
      </c>
    </row>
    <row r="351" spans="1:8" x14ac:dyDescent="0.3">
      <c r="A351" s="39" t="s">
        <v>276</v>
      </c>
      <c r="B351" s="39" t="s">
        <v>1169</v>
      </c>
      <c r="C351" s="39" t="s">
        <v>514</v>
      </c>
      <c r="D351" s="39" t="s">
        <v>1170</v>
      </c>
      <c r="E351" s="39" t="s">
        <v>280</v>
      </c>
      <c r="F351" s="39" t="s">
        <v>786</v>
      </c>
      <c r="G351" s="39" t="s">
        <v>113</v>
      </c>
      <c r="H351" s="39" t="s">
        <v>113</v>
      </c>
    </row>
    <row r="352" spans="1:8" x14ac:dyDescent="0.3">
      <c r="A352" s="39" t="s">
        <v>276</v>
      </c>
      <c r="B352" s="39" t="s">
        <v>1171</v>
      </c>
      <c r="C352" s="39" t="s">
        <v>514</v>
      </c>
      <c r="D352" s="39" t="s">
        <v>1172</v>
      </c>
      <c r="E352" s="39" t="s">
        <v>280</v>
      </c>
      <c r="F352" s="39" t="s">
        <v>786</v>
      </c>
      <c r="G352" s="39" t="s">
        <v>113</v>
      </c>
      <c r="H352" s="39" t="s">
        <v>113</v>
      </c>
    </row>
    <row r="353" spans="1:8" x14ac:dyDescent="0.3">
      <c r="A353" s="39" t="s">
        <v>276</v>
      </c>
      <c r="B353" s="39" t="s">
        <v>1173</v>
      </c>
      <c r="C353" s="39" t="s">
        <v>514</v>
      </c>
      <c r="D353" s="39" t="s">
        <v>1174</v>
      </c>
      <c r="E353" s="39" t="s">
        <v>280</v>
      </c>
      <c r="F353" s="39" t="s">
        <v>786</v>
      </c>
      <c r="G353" s="39" t="s">
        <v>113</v>
      </c>
      <c r="H353" s="39" t="s">
        <v>113</v>
      </c>
    </row>
    <row r="354" spans="1:8" x14ac:dyDescent="0.3">
      <c r="A354" s="39" t="s">
        <v>276</v>
      </c>
      <c r="B354" s="39" t="s">
        <v>1175</v>
      </c>
      <c r="C354" s="39" t="s">
        <v>514</v>
      </c>
      <c r="D354" s="39" t="s">
        <v>1176</v>
      </c>
      <c r="E354" s="39" t="s">
        <v>280</v>
      </c>
      <c r="F354" s="39" t="s">
        <v>786</v>
      </c>
      <c r="G354" s="39" t="s">
        <v>113</v>
      </c>
      <c r="H354" s="39" t="s">
        <v>113</v>
      </c>
    </row>
    <row r="355" spans="1:8" x14ac:dyDescent="0.3">
      <c r="A355" s="39" t="s">
        <v>276</v>
      </c>
      <c r="B355" s="39" t="s">
        <v>1177</v>
      </c>
      <c r="C355" s="39" t="s">
        <v>514</v>
      </c>
      <c r="D355" s="39" t="s">
        <v>1178</v>
      </c>
      <c r="E355" s="39" t="s">
        <v>280</v>
      </c>
      <c r="F355" s="39" t="s">
        <v>786</v>
      </c>
      <c r="G355" s="39" t="s">
        <v>113</v>
      </c>
      <c r="H355" s="39" t="s">
        <v>113</v>
      </c>
    </row>
    <row r="356" spans="1:8" x14ac:dyDescent="0.3">
      <c r="A356" s="39" t="s">
        <v>276</v>
      </c>
      <c r="B356" s="39" t="s">
        <v>1179</v>
      </c>
      <c r="C356" s="39" t="s">
        <v>514</v>
      </c>
      <c r="D356" s="39" t="s">
        <v>1180</v>
      </c>
      <c r="E356" s="39" t="s">
        <v>280</v>
      </c>
      <c r="F356" s="39" t="s">
        <v>786</v>
      </c>
      <c r="G356" s="39" t="s">
        <v>113</v>
      </c>
      <c r="H356" s="39" t="s">
        <v>113</v>
      </c>
    </row>
    <row r="357" spans="1:8" x14ac:dyDescent="0.3">
      <c r="A357" t="s">
        <v>276</v>
      </c>
      <c r="B357" t="s">
        <v>191</v>
      </c>
      <c r="C357" t="s">
        <v>514</v>
      </c>
      <c r="D357" t="s">
        <v>581</v>
      </c>
      <c r="E357" t="s">
        <v>280</v>
      </c>
      <c r="F357" t="s">
        <v>786</v>
      </c>
      <c r="G357" t="s">
        <v>113</v>
      </c>
      <c r="H357" t="s">
        <v>113</v>
      </c>
    </row>
    <row r="358" spans="1:8" x14ac:dyDescent="0.3">
      <c r="A358" t="s">
        <v>276</v>
      </c>
      <c r="B358" t="s">
        <v>139</v>
      </c>
      <c r="C358" t="s">
        <v>514</v>
      </c>
      <c r="D358" t="s">
        <v>1181</v>
      </c>
      <c r="E358" t="s">
        <v>280</v>
      </c>
      <c r="F358" t="s">
        <v>786</v>
      </c>
      <c r="G358" t="s">
        <v>113</v>
      </c>
      <c r="H358" t="s">
        <v>113</v>
      </c>
    </row>
    <row r="359" spans="1:8" x14ac:dyDescent="0.3">
      <c r="A359" s="39" t="s">
        <v>276</v>
      </c>
      <c r="B359" s="39" t="s">
        <v>192</v>
      </c>
      <c r="C359" s="39" t="s">
        <v>514</v>
      </c>
      <c r="D359" s="39" t="s">
        <v>582</v>
      </c>
      <c r="E359" s="39" t="s">
        <v>280</v>
      </c>
      <c r="F359" s="39" t="s">
        <v>786</v>
      </c>
      <c r="G359" s="39" t="s">
        <v>113</v>
      </c>
      <c r="H359" s="39" t="s">
        <v>113</v>
      </c>
    </row>
    <row r="360" spans="1:8" x14ac:dyDescent="0.3">
      <c r="A360" t="s">
        <v>276</v>
      </c>
      <c r="B360" t="s">
        <v>752</v>
      </c>
      <c r="C360" t="s">
        <v>514</v>
      </c>
      <c r="D360" t="s">
        <v>1182</v>
      </c>
      <c r="E360" t="s">
        <v>280</v>
      </c>
      <c r="F360" t="s">
        <v>786</v>
      </c>
      <c r="G360" t="s">
        <v>113</v>
      </c>
      <c r="H360" t="s">
        <v>113</v>
      </c>
    </row>
    <row r="361" spans="1:8" x14ac:dyDescent="0.3">
      <c r="A361" s="39" t="s">
        <v>276</v>
      </c>
      <c r="B361" s="39" t="s">
        <v>1183</v>
      </c>
      <c r="C361" s="39" t="s">
        <v>514</v>
      </c>
      <c r="D361" s="39" t="s">
        <v>1184</v>
      </c>
      <c r="E361" s="39" t="s">
        <v>280</v>
      </c>
      <c r="F361" s="39" t="s">
        <v>786</v>
      </c>
      <c r="G361" s="39" t="s">
        <v>113</v>
      </c>
      <c r="H361" s="39" t="s">
        <v>113</v>
      </c>
    </row>
    <row r="362" spans="1:8" x14ac:dyDescent="0.3">
      <c r="A362" t="s">
        <v>276</v>
      </c>
      <c r="B362" t="s">
        <v>753</v>
      </c>
      <c r="C362" t="s">
        <v>514</v>
      </c>
      <c r="D362" t="s">
        <v>1182</v>
      </c>
      <c r="E362" t="s">
        <v>280</v>
      </c>
      <c r="F362" t="s">
        <v>786</v>
      </c>
      <c r="G362" t="s">
        <v>113</v>
      </c>
      <c r="H362" t="s">
        <v>113</v>
      </c>
    </row>
    <row r="363" spans="1:8" x14ac:dyDescent="0.3">
      <c r="A363" t="s">
        <v>276</v>
      </c>
      <c r="B363" t="s">
        <v>193</v>
      </c>
      <c r="C363" t="s">
        <v>514</v>
      </c>
      <c r="D363" t="s">
        <v>583</v>
      </c>
      <c r="E363" t="s">
        <v>280</v>
      </c>
      <c r="F363" t="s">
        <v>786</v>
      </c>
      <c r="G363" t="s">
        <v>113</v>
      </c>
      <c r="H363" t="s">
        <v>113</v>
      </c>
    </row>
    <row r="364" spans="1:8" x14ac:dyDescent="0.3">
      <c r="A364" t="s">
        <v>276</v>
      </c>
      <c r="B364" t="s">
        <v>194</v>
      </c>
      <c r="C364" t="s">
        <v>514</v>
      </c>
      <c r="D364" t="s">
        <v>584</v>
      </c>
      <c r="E364" t="s">
        <v>280</v>
      </c>
      <c r="F364" t="s">
        <v>786</v>
      </c>
      <c r="G364" t="s">
        <v>113</v>
      </c>
      <c r="H364" t="s">
        <v>113</v>
      </c>
    </row>
    <row r="365" spans="1:8" x14ac:dyDescent="0.3">
      <c r="A365" t="s">
        <v>276</v>
      </c>
      <c r="B365" t="s">
        <v>1185</v>
      </c>
      <c r="C365" t="s">
        <v>514</v>
      </c>
      <c r="D365" t="s">
        <v>1186</v>
      </c>
      <c r="E365" t="s">
        <v>280</v>
      </c>
      <c r="F365" t="s">
        <v>786</v>
      </c>
      <c r="G365" t="s">
        <v>113</v>
      </c>
      <c r="H365" t="s">
        <v>113</v>
      </c>
    </row>
    <row r="366" spans="1:8" x14ac:dyDescent="0.3">
      <c r="A366" s="39" t="s">
        <v>276</v>
      </c>
      <c r="B366" s="39" t="s">
        <v>199</v>
      </c>
      <c r="C366" s="39" t="s">
        <v>514</v>
      </c>
      <c r="D366" s="39" t="s">
        <v>585</v>
      </c>
      <c r="E366" s="39" t="s">
        <v>280</v>
      </c>
      <c r="F366" s="39" t="s">
        <v>786</v>
      </c>
      <c r="G366" s="39" t="s">
        <v>113</v>
      </c>
      <c r="H366" s="39" t="s">
        <v>113</v>
      </c>
    </row>
    <row r="367" spans="1:8" x14ac:dyDescent="0.3">
      <c r="A367" s="39" t="s">
        <v>276</v>
      </c>
      <c r="B367" s="39" t="s">
        <v>1187</v>
      </c>
      <c r="C367" s="39" t="s">
        <v>514</v>
      </c>
      <c r="D367" s="39" t="s">
        <v>1188</v>
      </c>
      <c r="E367" s="39" t="s">
        <v>280</v>
      </c>
      <c r="F367" s="39" t="s">
        <v>786</v>
      </c>
      <c r="G367" s="39" t="s">
        <v>113</v>
      </c>
      <c r="H367" s="39" t="s">
        <v>113</v>
      </c>
    </row>
    <row r="368" spans="1:8" x14ac:dyDescent="0.3">
      <c r="A368" s="39" t="s">
        <v>276</v>
      </c>
      <c r="B368" s="39" t="s">
        <v>200</v>
      </c>
      <c r="C368" s="39" t="s">
        <v>514</v>
      </c>
      <c r="D368" s="39" t="s">
        <v>586</v>
      </c>
      <c r="E368" s="39" t="s">
        <v>280</v>
      </c>
      <c r="F368" s="39" t="s">
        <v>786</v>
      </c>
      <c r="G368" s="39" t="s">
        <v>113</v>
      </c>
      <c r="H368" s="39" t="s">
        <v>113</v>
      </c>
    </row>
    <row r="369" spans="1:8" x14ac:dyDescent="0.3">
      <c r="A369" t="s">
        <v>276</v>
      </c>
      <c r="B369" t="s">
        <v>650</v>
      </c>
      <c r="C369" t="s">
        <v>514</v>
      </c>
      <c r="D369" s="67" t="s">
        <v>1268</v>
      </c>
      <c r="E369" t="s">
        <v>280</v>
      </c>
      <c r="F369" t="s">
        <v>786</v>
      </c>
      <c r="G369" t="s">
        <v>113</v>
      </c>
      <c r="H369" t="s">
        <v>113</v>
      </c>
    </row>
    <row r="370" spans="1:8" x14ac:dyDescent="0.3">
      <c r="A370" t="s">
        <v>276</v>
      </c>
      <c r="B370" t="s">
        <v>146</v>
      </c>
      <c r="C370" t="s">
        <v>514</v>
      </c>
      <c r="D370" t="s">
        <v>587</v>
      </c>
      <c r="E370" t="s">
        <v>280</v>
      </c>
      <c r="F370" t="s">
        <v>786</v>
      </c>
      <c r="G370" t="s">
        <v>113</v>
      </c>
      <c r="H370" t="s">
        <v>113</v>
      </c>
    </row>
    <row r="371" spans="1:8" x14ac:dyDescent="0.3">
      <c r="A371" s="173" t="s">
        <v>276</v>
      </c>
      <c r="B371" s="173" t="s">
        <v>147</v>
      </c>
      <c r="C371" s="173" t="s">
        <v>514</v>
      </c>
      <c r="D371" s="173" t="s">
        <v>1189</v>
      </c>
      <c r="E371" s="173" t="s">
        <v>280</v>
      </c>
      <c r="F371" s="173" t="s">
        <v>786</v>
      </c>
      <c r="G371" s="173" t="s">
        <v>113</v>
      </c>
      <c r="H371" s="173" t="s">
        <v>113</v>
      </c>
    </row>
    <row r="372" spans="1:8" x14ac:dyDescent="0.3">
      <c r="A372" s="173" t="s">
        <v>276</v>
      </c>
      <c r="B372" s="173" t="s">
        <v>148</v>
      </c>
      <c r="C372" s="173" t="s">
        <v>514</v>
      </c>
      <c r="D372" s="173" t="s">
        <v>588</v>
      </c>
      <c r="E372" s="173" t="s">
        <v>280</v>
      </c>
      <c r="F372" s="173" t="s">
        <v>786</v>
      </c>
      <c r="G372" s="173" t="s">
        <v>113</v>
      </c>
      <c r="H372" s="173" t="s">
        <v>113</v>
      </c>
    </row>
    <row r="373" spans="1:8" x14ac:dyDescent="0.3">
      <c r="A373" s="173" t="s">
        <v>276</v>
      </c>
      <c r="B373" s="173" t="s">
        <v>149</v>
      </c>
      <c r="C373" s="173" t="s">
        <v>514</v>
      </c>
      <c r="D373" s="173" t="s">
        <v>589</v>
      </c>
      <c r="E373" s="173" t="s">
        <v>280</v>
      </c>
      <c r="F373" s="173" t="s">
        <v>786</v>
      </c>
      <c r="G373" s="173" t="s">
        <v>113</v>
      </c>
      <c r="H373" s="173" t="s">
        <v>113</v>
      </c>
    </row>
    <row r="374" spans="1:8" x14ac:dyDescent="0.3">
      <c r="A374" s="173" t="s">
        <v>276</v>
      </c>
      <c r="B374" s="173" t="s">
        <v>1190</v>
      </c>
      <c r="C374" s="173" t="s">
        <v>514</v>
      </c>
      <c r="D374" s="173" t="s">
        <v>588</v>
      </c>
      <c r="E374" s="173" t="s">
        <v>280</v>
      </c>
      <c r="F374" s="173" t="s">
        <v>786</v>
      </c>
      <c r="G374" s="173" t="s">
        <v>113</v>
      </c>
      <c r="H374" s="173" t="s">
        <v>113</v>
      </c>
    </row>
    <row r="375" spans="1:8" x14ac:dyDescent="0.3">
      <c r="A375" s="173" t="s">
        <v>276</v>
      </c>
      <c r="B375" s="173" t="s">
        <v>1191</v>
      </c>
      <c r="C375" s="173" t="s">
        <v>514</v>
      </c>
      <c r="D375" s="173" t="s">
        <v>1192</v>
      </c>
      <c r="E375" s="173" t="s">
        <v>280</v>
      </c>
      <c r="F375" s="173" t="s">
        <v>786</v>
      </c>
      <c r="G375" s="173" t="s">
        <v>113</v>
      </c>
      <c r="H375" s="173" t="s">
        <v>113</v>
      </c>
    </row>
    <row r="376" spans="1:8" x14ac:dyDescent="0.3">
      <c r="A376" s="173" t="s">
        <v>276</v>
      </c>
      <c r="B376" s="173" t="s">
        <v>204</v>
      </c>
      <c r="C376" s="173" t="s">
        <v>514</v>
      </c>
      <c r="D376" s="173" t="s">
        <v>590</v>
      </c>
      <c r="E376" s="173" t="s">
        <v>280</v>
      </c>
      <c r="F376" s="173" t="s">
        <v>786</v>
      </c>
      <c r="G376" s="173" t="s">
        <v>113</v>
      </c>
      <c r="H376" s="173" t="s">
        <v>113</v>
      </c>
    </row>
    <row r="377" spans="1:8" x14ac:dyDescent="0.3">
      <c r="A377" s="173" t="s">
        <v>276</v>
      </c>
      <c r="B377" s="173" t="s">
        <v>435</v>
      </c>
      <c r="C377" s="173" t="s">
        <v>514</v>
      </c>
      <c r="D377" s="173" t="s">
        <v>1193</v>
      </c>
      <c r="E377" s="173" t="s">
        <v>280</v>
      </c>
      <c r="F377" s="173" t="s">
        <v>786</v>
      </c>
      <c r="G377" s="173" t="s">
        <v>113</v>
      </c>
      <c r="H377" s="173" t="s">
        <v>113</v>
      </c>
    </row>
    <row r="378" spans="1:8" x14ac:dyDescent="0.3">
      <c r="A378" s="173" t="s">
        <v>276</v>
      </c>
      <c r="B378" s="173" t="s">
        <v>161</v>
      </c>
      <c r="C378" s="173" t="s">
        <v>514</v>
      </c>
      <c r="D378" s="173" t="s">
        <v>591</v>
      </c>
      <c r="E378" s="173" t="s">
        <v>280</v>
      </c>
      <c r="F378" s="173" t="s">
        <v>786</v>
      </c>
      <c r="G378" s="173" t="s">
        <v>113</v>
      </c>
      <c r="H378" s="173" t="s">
        <v>113</v>
      </c>
    </row>
    <row r="379" spans="1:8" x14ac:dyDescent="0.3">
      <c r="A379" s="173" t="s">
        <v>276</v>
      </c>
      <c r="B379" s="173" t="s">
        <v>647</v>
      </c>
      <c r="C379" s="173" t="s">
        <v>514</v>
      </c>
      <c r="D379" s="173" t="s">
        <v>592</v>
      </c>
      <c r="E379" s="173" t="s">
        <v>280</v>
      </c>
      <c r="F379" s="173" t="s">
        <v>786</v>
      </c>
      <c r="G379" s="173" t="s">
        <v>113</v>
      </c>
      <c r="H379" s="173" t="s">
        <v>113</v>
      </c>
    </row>
    <row r="380" spans="1:8" x14ac:dyDescent="0.3">
      <c r="A380" s="173" t="s">
        <v>276</v>
      </c>
      <c r="B380" s="173" t="s">
        <v>162</v>
      </c>
      <c r="C380" s="173" t="s">
        <v>514</v>
      </c>
      <c r="D380" s="173" t="s">
        <v>592</v>
      </c>
      <c r="E380" s="173" t="s">
        <v>280</v>
      </c>
      <c r="F380" s="173" t="s">
        <v>786</v>
      </c>
      <c r="G380" s="173" t="s">
        <v>113</v>
      </c>
      <c r="H380" s="173" t="s">
        <v>113</v>
      </c>
    </row>
    <row r="381" spans="1:8" x14ac:dyDescent="0.3">
      <c r="A381" s="173" t="s">
        <v>276</v>
      </c>
      <c r="B381" s="173" t="s">
        <v>1194</v>
      </c>
      <c r="C381" s="173" t="s">
        <v>514</v>
      </c>
      <c r="D381" s="173" t="s">
        <v>1195</v>
      </c>
      <c r="E381" s="173" t="s">
        <v>280</v>
      </c>
      <c r="F381" s="173" t="s">
        <v>786</v>
      </c>
      <c r="G381" s="173" t="s">
        <v>113</v>
      </c>
      <c r="H381" s="173" t="s">
        <v>113</v>
      </c>
    </row>
    <row r="382" spans="1:8" x14ac:dyDescent="0.3">
      <c r="A382" s="39" t="s">
        <v>276</v>
      </c>
      <c r="B382" s="39" t="s">
        <v>1196</v>
      </c>
      <c r="C382" s="39" t="s">
        <v>514</v>
      </c>
      <c r="D382" s="39" t="s">
        <v>1197</v>
      </c>
      <c r="E382" s="39" t="s">
        <v>280</v>
      </c>
      <c r="F382" s="39" t="s">
        <v>786</v>
      </c>
      <c r="G382" s="39" t="s">
        <v>113</v>
      </c>
      <c r="H382" s="39" t="s">
        <v>113</v>
      </c>
    </row>
    <row r="383" spans="1:8" x14ac:dyDescent="0.3">
      <c r="A383" s="39" t="s">
        <v>276</v>
      </c>
      <c r="B383" s="39" t="s">
        <v>1198</v>
      </c>
      <c r="C383" s="39" t="s">
        <v>514</v>
      </c>
      <c r="D383" s="39" t="s">
        <v>1199</v>
      </c>
      <c r="E383" s="39" t="s">
        <v>280</v>
      </c>
      <c r="F383" s="39" t="s">
        <v>786</v>
      </c>
      <c r="G383" s="39" t="s">
        <v>113</v>
      </c>
      <c r="H383" s="39" t="s">
        <v>113</v>
      </c>
    </row>
    <row r="384" spans="1:8" x14ac:dyDescent="0.3">
      <c r="A384" s="39" t="s">
        <v>276</v>
      </c>
      <c r="B384" s="39" t="s">
        <v>1200</v>
      </c>
      <c r="C384" s="39" t="s">
        <v>514</v>
      </c>
      <c r="D384" s="39" t="s">
        <v>1201</v>
      </c>
      <c r="E384" s="39" t="s">
        <v>280</v>
      </c>
      <c r="F384" s="39" t="s">
        <v>786</v>
      </c>
      <c r="G384" s="39" t="s">
        <v>113</v>
      </c>
      <c r="H384" s="39" t="s">
        <v>113</v>
      </c>
    </row>
    <row r="385" spans="1:8" x14ac:dyDescent="0.3">
      <c r="A385" s="173" t="s">
        <v>276</v>
      </c>
      <c r="B385" s="173" t="s">
        <v>638</v>
      </c>
      <c r="C385" s="173" t="s">
        <v>514</v>
      </c>
      <c r="D385" s="173" t="s">
        <v>1202</v>
      </c>
      <c r="E385" s="173" t="s">
        <v>280</v>
      </c>
      <c r="F385" s="173" t="s">
        <v>786</v>
      </c>
      <c r="G385" s="173" t="s">
        <v>113</v>
      </c>
      <c r="H385" s="173" t="s">
        <v>113</v>
      </c>
    </row>
    <row r="386" spans="1:8" x14ac:dyDescent="0.3">
      <c r="A386" s="74" t="s">
        <v>276</v>
      </c>
      <c r="B386" s="74" t="s">
        <v>1203</v>
      </c>
      <c r="C386" s="74" t="s">
        <v>514</v>
      </c>
      <c r="D386" s="73" t="s">
        <v>1355</v>
      </c>
      <c r="E386" s="74" t="s">
        <v>280</v>
      </c>
      <c r="F386" s="74" t="s">
        <v>786</v>
      </c>
      <c r="G386" s="74" t="s">
        <v>113</v>
      </c>
      <c r="H386" s="74" t="s">
        <v>113</v>
      </c>
    </row>
    <row r="387" spans="1:8" x14ac:dyDescent="0.3">
      <c r="A387" s="74" t="s">
        <v>276</v>
      </c>
      <c r="B387" s="74" t="s">
        <v>621</v>
      </c>
      <c r="C387" s="74" t="s">
        <v>514</v>
      </c>
      <c r="D387" s="74" t="s">
        <v>1204</v>
      </c>
      <c r="E387" s="74" t="s">
        <v>280</v>
      </c>
      <c r="F387" s="74" t="s">
        <v>786</v>
      </c>
      <c r="G387" s="74" t="s">
        <v>113</v>
      </c>
      <c r="H387" s="74" t="s">
        <v>113</v>
      </c>
    </row>
    <row r="388" spans="1:8" x14ac:dyDescent="0.3">
      <c r="A388" s="39" t="s">
        <v>276</v>
      </c>
      <c r="B388" s="39" t="s">
        <v>1205</v>
      </c>
      <c r="C388" s="39" t="s">
        <v>514</v>
      </c>
      <c r="D388" s="39" t="s">
        <v>1206</v>
      </c>
      <c r="E388" s="39" t="s">
        <v>280</v>
      </c>
      <c r="F388" s="39" t="s">
        <v>786</v>
      </c>
      <c r="G388" s="39" t="s">
        <v>113</v>
      </c>
      <c r="H388" s="39" t="s">
        <v>113</v>
      </c>
    </row>
    <row r="389" spans="1:8" x14ac:dyDescent="0.3">
      <c r="A389" t="s">
        <v>276</v>
      </c>
      <c r="B389" t="s">
        <v>232</v>
      </c>
      <c r="C389" t="s">
        <v>514</v>
      </c>
      <c r="D389" t="s">
        <v>1207</v>
      </c>
      <c r="E389" t="s">
        <v>280</v>
      </c>
      <c r="F389" t="s">
        <v>786</v>
      </c>
      <c r="G389" t="s">
        <v>113</v>
      </c>
      <c r="H389" t="s">
        <v>113</v>
      </c>
    </row>
    <row r="390" spans="1:8" x14ac:dyDescent="0.3">
      <c r="A390" s="39" t="s">
        <v>276</v>
      </c>
      <c r="B390" s="39" t="s">
        <v>1208</v>
      </c>
      <c r="C390" s="39" t="s">
        <v>514</v>
      </c>
      <c r="D390" s="39" t="s">
        <v>560</v>
      </c>
      <c r="E390" s="39" t="s">
        <v>280</v>
      </c>
      <c r="F390" s="39" t="s">
        <v>786</v>
      </c>
      <c r="G390" s="39" t="s">
        <v>113</v>
      </c>
      <c r="H390" s="39" t="s">
        <v>113</v>
      </c>
    </row>
    <row r="391" spans="1:8" x14ac:dyDescent="0.3">
      <c r="A391" t="s">
        <v>276</v>
      </c>
      <c r="B391" t="s">
        <v>140</v>
      </c>
      <c r="C391" t="s">
        <v>514</v>
      </c>
      <c r="D391" t="s">
        <v>593</v>
      </c>
      <c r="E391" t="s">
        <v>280</v>
      </c>
      <c r="F391" t="s">
        <v>786</v>
      </c>
      <c r="G391" t="s">
        <v>113</v>
      </c>
      <c r="H391" t="s">
        <v>113</v>
      </c>
    </row>
    <row r="392" spans="1:8" x14ac:dyDescent="0.3">
      <c r="A392" t="s">
        <v>276</v>
      </c>
      <c r="B392" t="s">
        <v>141</v>
      </c>
      <c r="C392" t="s">
        <v>514</v>
      </c>
      <c r="D392" t="s">
        <v>594</v>
      </c>
      <c r="E392" t="s">
        <v>280</v>
      </c>
      <c r="F392" t="s">
        <v>786</v>
      </c>
      <c r="G392" t="s">
        <v>113</v>
      </c>
      <c r="H392" t="s">
        <v>113</v>
      </c>
    </row>
    <row r="393" spans="1:8" x14ac:dyDescent="0.3">
      <c r="A393" s="39" t="s">
        <v>276</v>
      </c>
      <c r="B393" s="39" t="s">
        <v>1209</v>
      </c>
      <c r="C393" s="39" t="s">
        <v>514</v>
      </c>
      <c r="D393" s="39" t="s">
        <v>1210</v>
      </c>
      <c r="E393" s="39" t="s">
        <v>280</v>
      </c>
      <c r="F393" s="39" t="s">
        <v>786</v>
      </c>
      <c r="G393" s="39" t="s">
        <v>113</v>
      </c>
      <c r="H393" s="39" t="s">
        <v>113</v>
      </c>
    </row>
    <row r="394" spans="1:8" x14ac:dyDescent="0.3">
      <c r="A394" s="39" t="s">
        <v>276</v>
      </c>
      <c r="B394" s="39" t="s">
        <v>1211</v>
      </c>
      <c r="C394" s="39" t="s">
        <v>514</v>
      </c>
      <c r="D394" s="39" t="s">
        <v>1212</v>
      </c>
      <c r="E394" s="39" t="s">
        <v>280</v>
      </c>
      <c r="F394" s="39" t="s">
        <v>786</v>
      </c>
      <c r="G394" s="39" t="s">
        <v>113</v>
      </c>
      <c r="H394" s="39" t="s">
        <v>113</v>
      </c>
    </row>
    <row r="395" spans="1:8" x14ac:dyDescent="0.3">
      <c r="A395" s="39" t="s">
        <v>276</v>
      </c>
      <c r="B395" s="39" t="s">
        <v>1213</v>
      </c>
      <c r="C395" s="39" t="s">
        <v>514</v>
      </c>
      <c r="D395" s="39" t="s">
        <v>1214</v>
      </c>
      <c r="E395" s="39" t="s">
        <v>280</v>
      </c>
      <c r="F395" s="39" t="s">
        <v>786</v>
      </c>
      <c r="G395" s="39" t="s">
        <v>113</v>
      </c>
      <c r="H395" s="39" t="s">
        <v>113</v>
      </c>
    </row>
    <row r="396" spans="1:8" x14ac:dyDescent="0.3">
      <c r="A396" s="74" t="s">
        <v>276</v>
      </c>
      <c r="B396" s="74" t="s">
        <v>231</v>
      </c>
      <c r="C396" s="74" t="s">
        <v>514</v>
      </c>
      <c r="D396" s="74" t="s">
        <v>1215</v>
      </c>
      <c r="E396" s="74" t="s">
        <v>280</v>
      </c>
      <c r="F396" s="74" t="s">
        <v>786</v>
      </c>
      <c r="G396" s="74" t="s">
        <v>113</v>
      </c>
      <c r="H396" s="74" t="s">
        <v>113</v>
      </c>
    </row>
    <row r="397" spans="1:8" x14ac:dyDescent="0.3">
      <c r="A397" s="215" t="s">
        <v>276</v>
      </c>
      <c r="B397" s="215" t="s">
        <v>1216</v>
      </c>
      <c r="C397" s="215" t="s">
        <v>514</v>
      </c>
      <c r="D397" s="215" t="s">
        <v>1217</v>
      </c>
      <c r="E397" s="215" t="s">
        <v>280</v>
      </c>
      <c r="F397" s="215" t="s">
        <v>786</v>
      </c>
      <c r="G397" s="215" t="s">
        <v>113</v>
      </c>
      <c r="H397" s="215" t="s">
        <v>113</v>
      </c>
    </row>
    <row r="398" spans="1:8" x14ac:dyDescent="0.3">
      <c r="A398" s="215" t="s">
        <v>276</v>
      </c>
      <c r="B398" s="215" t="s">
        <v>1218</v>
      </c>
      <c r="C398" s="215" t="s">
        <v>514</v>
      </c>
      <c r="D398" s="215" t="s">
        <v>1219</v>
      </c>
      <c r="E398" s="215" t="s">
        <v>280</v>
      </c>
      <c r="F398" s="215" t="s">
        <v>786</v>
      </c>
      <c r="G398" s="215" t="s">
        <v>113</v>
      </c>
      <c r="H398" s="215" t="s">
        <v>113</v>
      </c>
    </row>
    <row r="399" spans="1:8" x14ac:dyDescent="0.3">
      <c r="A399" s="215" t="s">
        <v>276</v>
      </c>
      <c r="B399" s="215" t="s">
        <v>1220</v>
      </c>
      <c r="C399" s="215" t="s">
        <v>514</v>
      </c>
      <c r="D399" s="215" t="s">
        <v>1221</v>
      </c>
      <c r="E399" s="215" t="s">
        <v>280</v>
      </c>
      <c r="F399" s="215" t="s">
        <v>786</v>
      </c>
      <c r="G399" s="215" t="s">
        <v>113</v>
      </c>
      <c r="H399" s="215" t="s">
        <v>113</v>
      </c>
    </row>
    <row r="400" spans="1:8" x14ac:dyDescent="0.3">
      <c r="A400" s="74" t="s">
        <v>276</v>
      </c>
      <c r="B400" s="74" t="s">
        <v>230</v>
      </c>
      <c r="C400" s="74" t="s">
        <v>514</v>
      </c>
      <c r="D400" s="74" t="s">
        <v>1222</v>
      </c>
      <c r="E400" s="74" t="s">
        <v>280</v>
      </c>
      <c r="F400" s="74" t="s">
        <v>786</v>
      </c>
      <c r="G400" s="74" t="s">
        <v>113</v>
      </c>
      <c r="H400" s="74" t="s">
        <v>113</v>
      </c>
    </row>
    <row r="401" spans="1:8" x14ac:dyDescent="0.3">
      <c r="A401" s="39" t="s">
        <v>276</v>
      </c>
      <c r="B401" s="39" t="s">
        <v>1223</v>
      </c>
      <c r="C401" s="39" t="s">
        <v>514</v>
      </c>
      <c r="D401" s="39" t="s">
        <v>1224</v>
      </c>
      <c r="E401" s="39" t="s">
        <v>280</v>
      </c>
      <c r="F401" s="39" t="s">
        <v>786</v>
      </c>
      <c r="G401" s="39" t="s">
        <v>113</v>
      </c>
      <c r="H401" s="39" t="s">
        <v>113</v>
      </c>
    </row>
    <row r="402" spans="1:8" x14ac:dyDescent="0.3">
      <c r="A402" s="39" t="s">
        <v>276</v>
      </c>
      <c r="B402" s="39" t="s">
        <v>1225</v>
      </c>
      <c r="C402" s="39" t="s">
        <v>514</v>
      </c>
      <c r="D402" s="39" t="s">
        <v>1226</v>
      </c>
      <c r="E402" s="39" t="s">
        <v>280</v>
      </c>
      <c r="F402" s="39" t="s">
        <v>786</v>
      </c>
      <c r="G402" s="39" t="s">
        <v>113</v>
      </c>
      <c r="H402" s="39" t="s">
        <v>113</v>
      </c>
    </row>
    <row r="403" spans="1:8" x14ac:dyDescent="0.3">
      <c r="A403" s="39" t="s">
        <v>276</v>
      </c>
      <c r="B403" s="39" t="s">
        <v>1227</v>
      </c>
      <c r="C403" s="39" t="s">
        <v>514</v>
      </c>
      <c r="D403" s="39" t="s">
        <v>1228</v>
      </c>
      <c r="E403" s="39" t="s">
        <v>280</v>
      </c>
      <c r="F403" s="39" t="s">
        <v>786</v>
      </c>
      <c r="G403" s="39" t="s">
        <v>113</v>
      </c>
      <c r="H403" s="39" t="s">
        <v>113</v>
      </c>
    </row>
    <row r="404" spans="1:8" x14ac:dyDescent="0.3">
      <c r="A404" s="39" t="s">
        <v>276</v>
      </c>
      <c r="B404" s="39" t="s">
        <v>1229</v>
      </c>
      <c r="C404" s="39" t="s">
        <v>514</v>
      </c>
      <c r="D404" s="39" t="s">
        <v>1230</v>
      </c>
      <c r="E404" s="39" t="s">
        <v>280</v>
      </c>
      <c r="F404" s="39" t="s">
        <v>786</v>
      </c>
      <c r="G404" s="39" t="s">
        <v>113</v>
      </c>
      <c r="H404" s="39" t="s">
        <v>113</v>
      </c>
    </row>
    <row r="405" spans="1:8" x14ac:dyDescent="0.3">
      <c r="A405" s="39" t="s">
        <v>276</v>
      </c>
      <c r="B405" s="39" t="s">
        <v>1231</v>
      </c>
      <c r="C405" s="39" t="s">
        <v>514</v>
      </c>
      <c r="D405" s="39" t="s">
        <v>1232</v>
      </c>
      <c r="E405" s="39" t="s">
        <v>280</v>
      </c>
      <c r="F405" s="39" t="s">
        <v>786</v>
      </c>
      <c r="G405" s="39" t="s">
        <v>113</v>
      </c>
      <c r="H405" s="39" t="s">
        <v>113</v>
      </c>
    </row>
    <row r="406" spans="1:8" x14ac:dyDescent="0.3">
      <c r="A406" s="39" t="s">
        <v>276</v>
      </c>
      <c r="B406" s="39" t="s">
        <v>1233</v>
      </c>
      <c r="C406" s="39" t="s">
        <v>514</v>
      </c>
      <c r="D406" s="39" t="s">
        <v>1234</v>
      </c>
      <c r="E406" s="39" t="s">
        <v>280</v>
      </c>
      <c r="F406" s="39" t="s">
        <v>786</v>
      </c>
      <c r="G406" s="39" t="s">
        <v>113</v>
      </c>
      <c r="H406" s="39" t="s">
        <v>113</v>
      </c>
    </row>
  </sheetData>
  <pageMargins left="0.7" right="0.7" top="0.75" bottom="0.75" header="0.3" footer="0.3"/>
  <pageSetup orientation="portrait" r:id="rId1"/>
  <headerFooter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0"/>
  <sheetViews>
    <sheetView workbookViewId="0">
      <selection activeCell="I32" sqref="I32"/>
    </sheetView>
  </sheetViews>
  <sheetFormatPr defaultColWidth="9.21875" defaultRowHeight="13.8" x14ac:dyDescent="0.25"/>
  <cols>
    <col min="1" max="2" width="9.21875" style="210"/>
    <col min="3" max="3" width="9.5546875" style="210" customWidth="1"/>
    <col min="4" max="4" width="7.21875" style="210" customWidth="1"/>
    <col min="5" max="5" width="30.21875" style="210" bestFit="1" customWidth="1"/>
    <col min="6" max="6" width="14.5546875" style="210" customWidth="1"/>
    <col min="7" max="7" width="12.77734375" style="210" bestFit="1" customWidth="1"/>
    <col min="8" max="8" width="9.21875" style="210"/>
    <col min="9" max="9" width="11.44140625" style="210" bestFit="1" customWidth="1"/>
    <col min="10" max="10" width="11.77734375" style="210" bestFit="1" customWidth="1"/>
    <col min="11" max="11" width="15.77734375" style="210" customWidth="1"/>
    <col min="12" max="16384" width="9.21875" style="210"/>
  </cols>
  <sheetData>
    <row r="1" spans="1:12" ht="15.6" thickTop="1" thickBot="1" x14ac:dyDescent="0.35">
      <c r="A1" s="205" t="s">
        <v>770</v>
      </c>
      <c r="B1" s="204" t="s">
        <v>771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2" ht="15.6" thickTop="1" thickBot="1" x14ac:dyDescent="0.35">
      <c r="A2" s="205" t="s">
        <v>270</v>
      </c>
      <c r="B2" s="205" t="s">
        <v>137</v>
      </c>
      <c r="C2" s="205" t="s">
        <v>652</v>
      </c>
      <c r="D2" s="205" t="s">
        <v>653</v>
      </c>
      <c r="E2" s="205" t="s">
        <v>445</v>
      </c>
      <c r="F2" s="205" t="s">
        <v>654</v>
      </c>
      <c r="G2" s="205" t="s">
        <v>274</v>
      </c>
      <c r="H2" s="205" t="s">
        <v>655</v>
      </c>
      <c r="I2" s="205" t="s">
        <v>656</v>
      </c>
      <c r="J2" s="205" t="s">
        <v>657</v>
      </c>
      <c r="K2" s="205" t="s">
        <v>658</v>
      </c>
    </row>
    <row r="3" spans="1:12" ht="15" thickTop="1" x14ac:dyDescent="0.3">
      <c r="A3" s="208" t="s">
        <v>276</v>
      </c>
      <c r="B3" s="222" t="s">
        <v>1356</v>
      </c>
      <c r="C3" s="209">
        <v>43284</v>
      </c>
      <c r="D3" s="208" t="s">
        <v>659</v>
      </c>
      <c r="E3" s="208" t="s">
        <v>1357</v>
      </c>
      <c r="F3" s="209">
        <v>43718</v>
      </c>
      <c r="G3" s="208" t="s">
        <v>279</v>
      </c>
      <c r="H3" s="208" t="s">
        <v>280</v>
      </c>
      <c r="I3" s="208" t="s">
        <v>137</v>
      </c>
      <c r="J3" s="208" t="s">
        <v>137</v>
      </c>
      <c r="K3" s="208" t="s">
        <v>660</v>
      </c>
    </row>
    <row r="4" spans="1:12" ht="14.4" x14ac:dyDescent="0.3">
      <c r="A4" s="206" t="s">
        <v>276</v>
      </c>
      <c r="B4" s="206" t="s">
        <v>661</v>
      </c>
      <c r="C4" s="207">
        <v>43284</v>
      </c>
      <c r="D4" s="206" t="s">
        <v>659</v>
      </c>
      <c r="E4" s="206" t="s">
        <v>662</v>
      </c>
      <c r="F4" s="207">
        <v>43644</v>
      </c>
      <c r="G4" s="206" t="s">
        <v>279</v>
      </c>
      <c r="H4" s="206" t="s">
        <v>280</v>
      </c>
      <c r="I4" s="206" t="s">
        <v>137</v>
      </c>
      <c r="J4" s="206" t="s">
        <v>137</v>
      </c>
      <c r="K4" s="206" t="s">
        <v>660</v>
      </c>
    </row>
    <row r="5" spans="1:12" ht="14.4" x14ac:dyDescent="0.3">
      <c r="A5" s="206" t="s">
        <v>276</v>
      </c>
      <c r="B5" s="206" t="s">
        <v>663</v>
      </c>
      <c r="C5" s="207">
        <v>43282</v>
      </c>
      <c r="D5" s="206" t="s">
        <v>659</v>
      </c>
      <c r="E5" s="206" t="s">
        <v>664</v>
      </c>
      <c r="F5" s="207">
        <v>43644</v>
      </c>
      <c r="G5" s="206" t="s">
        <v>665</v>
      </c>
      <c r="H5" s="206" t="s">
        <v>280</v>
      </c>
      <c r="I5" s="206" t="s">
        <v>137</v>
      </c>
      <c r="J5" s="206" t="s">
        <v>137</v>
      </c>
      <c r="K5" s="206" t="s">
        <v>660</v>
      </c>
    </row>
    <row r="6" spans="1:12" ht="14.4" x14ac:dyDescent="0.3">
      <c r="A6" s="206" t="s">
        <v>276</v>
      </c>
      <c r="B6" s="206" t="s">
        <v>666</v>
      </c>
      <c r="C6" s="207">
        <v>367</v>
      </c>
      <c r="D6" s="206" t="s">
        <v>659</v>
      </c>
      <c r="E6" s="206" t="s">
        <v>667</v>
      </c>
      <c r="F6" s="207">
        <v>43644</v>
      </c>
      <c r="G6" s="206" t="s">
        <v>668</v>
      </c>
      <c r="H6" s="206" t="s">
        <v>280</v>
      </c>
      <c r="I6" s="206" t="s">
        <v>137</v>
      </c>
      <c r="J6" s="206" t="s">
        <v>137</v>
      </c>
      <c r="K6" s="206" t="s">
        <v>660</v>
      </c>
    </row>
    <row r="7" spans="1:12" ht="14.4" x14ac:dyDescent="0.3">
      <c r="A7" s="206" t="s">
        <v>276</v>
      </c>
      <c r="B7" s="206" t="s">
        <v>669</v>
      </c>
      <c r="C7" s="207">
        <v>367</v>
      </c>
      <c r="D7" s="206" t="s">
        <v>659</v>
      </c>
      <c r="E7" s="206" t="s">
        <v>670</v>
      </c>
      <c r="F7" s="207">
        <v>43644</v>
      </c>
      <c r="G7" s="206" t="s">
        <v>671</v>
      </c>
      <c r="H7" s="206" t="s">
        <v>280</v>
      </c>
      <c r="I7" s="206" t="s">
        <v>137</v>
      </c>
      <c r="J7" s="206" t="s">
        <v>137</v>
      </c>
      <c r="K7" s="206" t="s">
        <v>660</v>
      </c>
    </row>
    <row r="8" spans="1:12" ht="14.4" x14ac:dyDescent="0.3">
      <c r="A8" s="206" t="s">
        <v>276</v>
      </c>
      <c r="B8" s="206" t="s">
        <v>672</v>
      </c>
      <c r="C8" s="207">
        <v>367</v>
      </c>
      <c r="D8" s="206" t="s">
        <v>659</v>
      </c>
      <c r="E8" s="206" t="s">
        <v>673</v>
      </c>
      <c r="F8" s="207">
        <v>43644</v>
      </c>
      <c r="G8" s="206" t="s">
        <v>674</v>
      </c>
      <c r="H8" s="206" t="s">
        <v>280</v>
      </c>
      <c r="I8" s="206" t="s">
        <v>137</v>
      </c>
      <c r="J8" s="206" t="s">
        <v>137</v>
      </c>
      <c r="K8" s="206" t="s">
        <v>660</v>
      </c>
    </row>
    <row r="9" spans="1:12" ht="14.4" x14ac:dyDescent="0.3">
      <c r="A9" s="206" t="s">
        <v>276</v>
      </c>
      <c r="B9" s="206" t="s">
        <v>675</v>
      </c>
      <c r="C9" s="207">
        <v>367</v>
      </c>
      <c r="D9" s="206" t="s">
        <v>659</v>
      </c>
      <c r="E9" s="206" t="s">
        <v>676</v>
      </c>
      <c r="F9" s="207">
        <v>43644</v>
      </c>
      <c r="G9" s="206" t="s">
        <v>677</v>
      </c>
      <c r="H9" s="206" t="s">
        <v>280</v>
      </c>
      <c r="I9" s="206" t="s">
        <v>137</v>
      </c>
      <c r="J9" s="206" t="s">
        <v>137</v>
      </c>
      <c r="K9" s="206" t="s">
        <v>660</v>
      </c>
    </row>
    <row r="10" spans="1:12" ht="14.4" x14ac:dyDescent="0.3">
      <c r="A10" s="206" t="s">
        <v>276</v>
      </c>
      <c r="B10" s="206" t="s">
        <v>678</v>
      </c>
      <c r="C10" s="207">
        <v>367</v>
      </c>
      <c r="D10" s="206" t="s">
        <v>659</v>
      </c>
      <c r="E10" s="206" t="s">
        <v>679</v>
      </c>
      <c r="F10" s="207">
        <v>43644</v>
      </c>
      <c r="G10" s="206" t="s">
        <v>680</v>
      </c>
      <c r="H10" s="206" t="s">
        <v>280</v>
      </c>
      <c r="I10" s="206" t="s">
        <v>137</v>
      </c>
      <c r="J10" s="206" t="s">
        <v>137</v>
      </c>
      <c r="K10" s="206" t="s">
        <v>660</v>
      </c>
    </row>
    <row r="11" spans="1:12" ht="14.4" x14ac:dyDescent="0.3">
      <c r="A11" s="217" t="s">
        <v>276</v>
      </c>
      <c r="B11" s="217" t="s">
        <v>1292</v>
      </c>
      <c r="C11" s="218">
        <v>367</v>
      </c>
      <c r="D11" s="217" t="s">
        <v>659</v>
      </c>
      <c r="E11" s="217" t="s">
        <v>1293</v>
      </c>
      <c r="F11" s="218">
        <v>43644</v>
      </c>
      <c r="G11" s="217" t="s">
        <v>1294</v>
      </c>
      <c r="H11" s="217" t="s">
        <v>280</v>
      </c>
      <c r="I11" s="217" t="s">
        <v>137</v>
      </c>
      <c r="J11" s="217" t="s">
        <v>137</v>
      </c>
      <c r="K11" s="217" t="s">
        <v>660</v>
      </c>
      <c r="L11" s="219"/>
    </row>
    <row r="12" spans="1:12" ht="14.4" x14ac:dyDescent="0.3">
      <c r="A12" s="217" t="s">
        <v>276</v>
      </c>
      <c r="B12" s="217" t="s">
        <v>1295</v>
      </c>
      <c r="C12" s="218">
        <v>367</v>
      </c>
      <c r="D12" s="217" t="s">
        <v>659</v>
      </c>
      <c r="E12" s="217" t="s">
        <v>1296</v>
      </c>
      <c r="F12" s="218">
        <v>43644</v>
      </c>
      <c r="G12" s="217" t="s">
        <v>1297</v>
      </c>
      <c r="H12" s="217" t="s">
        <v>280</v>
      </c>
      <c r="I12" s="217" t="s">
        <v>137</v>
      </c>
      <c r="J12" s="217" t="s">
        <v>137</v>
      </c>
      <c r="K12" s="217" t="s">
        <v>660</v>
      </c>
      <c r="L12" s="219"/>
    </row>
    <row r="13" spans="1:12" ht="14.4" x14ac:dyDescent="0.3">
      <c r="A13" s="217" t="s">
        <v>276</v>
      </c>
      <c r="B13" s="217" t="s">
        <v>1298</v>
      </c>
      <c r="C13" s="218">
        <v>367</v>
      </c>
      <c r="D13" s="217" t="s">
        <v>659</v>
      </c>
      <c r="E13" s="217" t="s">
        <v>1299</v>
      </c>
      <c r="F13" s="218">
        <v>43644</v>
      </c>
      <c r="G13" s="217" t="s">
        <v>1300</v>
      </c>
      <c r="H13" s="217" t="s">
        <v>280</v>
      </c>
      <c r="I13" s="217" t="s">
        <v>137</v>
      </c>
      <c r="J13" s="217" t="s">
        <v>137</v>
      </c>
      <c r="K13" s="217" t="s">
        <v>660</v>
      </c>
      <c r="L13" s="219"/>
    </row>
    <row r="14" spans="1:12" ht="14.4" x14ac:dyDescent="0.3">
      <c r="A14" s="217" t="s">
        <v>276</v>
      </c>
      <c r="B14" s="217" t="s">
        <v>1301</v>
      </c>
      <c r="C14" s="218">
        <v>367</v>
      </c>
      <c r="D14" s="217" t="s">
        <v>659</v>
      </c>
      <c r="E14" s="217" t="s">
        <v>1302</v>
      </c>
      <c r="F14" s="218">
        <v>43644</v>
      </c>
      <c r="G14" s="217" t="s">
        <v>1303</v>
      </c>
      <c r="H14" s="217" t="s">
        <v>280</v>
      </c>
      <c r="I14" s="217" t="s">
        <v>137</v>
      </c>
      <c r="J14" s="217" t="s">
        <v>137</v>
      </c>
      <c r="K14" s="217" t="s">
        <v>660</v>
      </c>
      <c r="L14" s="219"/>
    </row>
    <row r="15" spans="1:12" ht="14.4" x14ac:dyDescent="0.3">
      <c r="A15" s="217" t="s">
        <v>276</v>
      </c>
      <c r="B15" s="217" t="s">
        <v>131</v>
      </c>
      <c r="C15" s="218">
        <v>43282</v>
      </c>
      <c r="D15" s="217" t="s">
        <v>659</v>
      </c>
      <c r="E15" s="217" t="s">
        <v>681</v>
      </c>
      <c r="F15" s="218">
        <v>43644</v>
      </c>
      <c r="G15" s="217" t="s">
        <v>682</v>
      </c>
      <c r="H15" s="217" t="s">
        <v>280</v>
      </c>
      <c r="I15" s="217" t="s">
        <v>137</v>
      </c>
      <c r="J15" s="217" t="s">
        <v>137</v>
      </c>
      <c r="K15" s="217" t="s">
        <v>660</v>
      </c>
      <c r="L15" s="219"/>
    </row>
    <row r="16" spans="1:12" ht="14.4" x14ac:dyDescent="0.3">
      <c r="A16" s="217" t="s">
        <v>276</v>
      </c>
      <c r="B16" s="217" t="s">
        <v>683</v>
      </c>
      <c r="C16" s="218">
        <v>43282</v>
      </c>
      <c r="D16" s="217" t="s">
        <v>659</v>
      </c>
      <c r="E16" s="217" t="s">
        <v>644</v>
      </c>
      <c r="F16" s="218">
        <v>43644</v>
      </c>
      <c r="G16" s="217" t="s">
        <v>644</v>
      </c>
      <c r="H16" s="217" t="s">
        <v>280</v>
      </c>
      <c r="I16" s="217" t="s">
        <v>137</v>
      </c>
      <c r="J16" s="217" t="s">
        <v>137</v>
      </c>
      <c r="K16" s="217" t="s">
        <v>660</v>
      </c>
      <c r="L16" s="219"/>
    </row>
    <row r="17" spans="1:12" customFormat="1" ht="14.4" x14ac:dyDescent="0.3">
      <c r="A17" s="217" t="s">
        <v>276</v>
      </c>
      <c r="B17" s="217" t="s">
        <v>1304</v>
      </c>
      <c r="C17" s="218">
        <v>43282</v>
      </c>
      <c r="D17" s="217" t="s">
        <v>659</v>
      </c>
      <c r="E17" s="217" t="s">
        <v>1305</v>
      </c>
      <c r="F17" s="218">
        <v>43644</v>
      </c>
      <c r="G17" s="217" t="s">
        <v>1306</v>
      </c>
      <c r="H17" s="217" t="s">
        <v>280</v>
      </c>
      <c r="I17" s="217" t="s">
        <v>137</v>
      </c>
      <c r="J17" s="217" t="s">
        <v>137</v>
      </c>
      <c r="K17" s="217" t="s">
        <v>660</v>
      </c>
      <c r="L17" s="74"/>
    </row>
    <row r="18" spans="1:12" ht="14.4" x14ac:dyDescent="0.3">
      <c r="A18" s="220" t="s">
        <v>276</v>
      </c>
      <c r="B18" s="220" t="s">
        <v>684</v>
      </c>
      <c r="C18" s="221">
        <v>43364</v>
      </c>
      <c r="D18" s="220" t="s">
        <v>659</v>
      </c>
      <c r="E18" s="220" t="s">
        <v>685</v>
      </c>
      <c r="F18" s="221">
        <v>43412</v>
      </c>
      <c r="G18" s="220" t="s">
        <v>686</v>
      </c>
      <c r="H18" s="220" t="s">
        <v>280</v>
      </c>
      <c r="I18" s="220" t="s">
        <v>137</v>
      </c>
      <c r="J18" s="220" t="s">
        <v>137</v>
      </c>
      <c r="K18" s="220" t="s">
        <v>660</v>
      </c>
      <c r="L18" s="219"/>
    </row>
    <row r="19" spans="1:12" ht="14.4" x14ac:dyDescent="0.3">
      <c r="A19" s="217" t="s">
        <v>276</v>
      </c>
      <c r="B19" s="217" t="s">
        <v>687</v>
      </c>
      <c r="C19" s="218">
        <v>43282</v>
      </c>
      <c r="D19" s="217" t="s">
        <v>659</v>
      </c>
      <c r="E19" s="217" t="s">
        <v>688</v>
      </c>
      <c r="F19" s="218">
        <v>43644</v>
      </c>
      <c r="G19" s="217" t="s">
        <v>689</v>
      </c>
      <c r="H19" s="217" t="s">
        <v>280</v>
      </c>
      <c r="I19" s="217" t="s">
        <v>137</v>
      </c>
      <c r="J19" s="217" t="s">
        <v>137</v>
      </c>
      <c r="K19" s="217" t="s">
        <v>660</v>
      </c>
      <c r="L19" s="219"/>
    </row>
    <row r="20" spans="1:12" ht="14.4" x14ac:dyDescent="0.3">
      <c r="A20" s="206" t="s">
        <v>276</v>
      </c>
      <c r="B20" s="206" t="s">
        <v>690</v>
      </c>
      <c r="C20" s="207">
        <v>43282</v>
      </c>
      <c r="D20" s="206" t="s">
        <v>659</v>
      </c>
      <c r="E20" s="206" t="s">
        <v>691</v>
      </c>
      <c r="F20" s="207">
        <v>43644</v>
      </c>
      <c r="G20" s="206" t="s">
        <v>692</v>
      </c>
      <c r="H20" s="206" t="s">
        <v>280</v>
      </c>
      <c r="I20" s="206" t="s">
        <v>137</v>
      </c>
      <c r="J20" s="206" t="s">
        <v>137</v>
      </c>
      <c r="K20" s="206" t="s">
        <v>660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3"/>
  <sheetViews>
    <sheetView workbookViewId="0">
      <selection activeCell="B16" sqref="B16"/>
    </sheetView>
  </sheetViews>
  <sheetFormatPr defaultColWidth="10.21875" defaultRowHeight="14.4" x14ac:dyDescent="0.3"/>
  <cols>
    <col min="1" max="1" width="11.44140625" style="89" customWidth="1"/>
    <col min="2" max="2" width="10" style="89" customWidth="1"/>
    <col min="3" max="3" width="30" style="89" customWidth="1"/>
    <col min="4" max="4" width="14.21875" style="89" customWidth="1"/>
    <col min="5" max="5" width="10.44140625" style="89" customWidth="1"/>
    <col min="6" max="6" width="15" style="90" customWidth="1"/>
    <col min="7" max="16384" width="10.21875" style="89"/>
  </cols>
  <sheetData>
    <row r="1" spans="1:6" ht="15.6" thickTop="1" thickBot="1" x14ac:dyDescent="0.35">
      <c r="A1" s="205" t="s">
        <v>772</v>
      </c>
      <c r="B1" s="204" t="s">
        <v>773</v>
      </c>
      <c r="C1" s="204"/>
      <c r="D1" s="204"/>
      <c r="E1" s="204"/>
      <c r="F1" s="204"/>
    </row>
    <row r="2" spans="1:6" s="91" customFormat="1" ht="15.6" thickTop="1" thickBot="1" x14ac:dyDescent="0.35">
      <c r="A2" s="205" t="s">
        <v>270</v>
      </c>
      <c r="B2" s="205" t="s">
        <v>217</v>
      </c>
      <c r="C2" s="205" t="s">
        <v>272</v>
      </c>
      <c r="D2" s="205" t="s">
        <v>274</v>
      </c>
      <c r="E2" s="205" t="s">
        <v>275</v>
      </c>
      <c r="F2" s="205" t="s">
        <v>446</v>
      </c>
    </row>
    <row r="3" spans="1:6" ht="15" thickTop="1" x14ac:dyDescent="0.3">
      <c r="A3" s="208" t="s">
        <v>276</v>
      </c>
      <c r="B3" s="208" t="s">
        <v>1260</v>
      </c>
      <c r="C3" s="208" t="s">
        <v>1307</v>
      </c>
      <c r="D3" s="208" t="s">
        <v>1260</v>
      </c>
      <c r="E3" s="208" t="s">
        <v>280</v>
      </c>
      <c r="F3" s="209">
        <v>43644</v>
      </c>
    </row>
    <row r="4" spans="1:6" x14ac:dyDescent="0.3">
      <c r="A4" s="206" t="s">
        <v>276</v>
      </c>
      <c r="B4" s="206" t="s">
        <v>363</v>
      </c>
      <c r="C4" s="206" t="s">
        <v>595</v>
      </c>
      <c r="D4" s="206" t="s">
        <v>596</v>
      </c>
      <c r="E4" s="206" t="s">
        <v>280</v>
      </c>
      <c r="F4" s="207">
        <v>43644</v>
      </c>
    </row>
    <row r="5" spans="1:6" x14ac:dyDescent="0.3">
      <c r="A5" s="206" t="s">
        <v>276</v>
      </c>
      <c r="B5" s="206" t="s">
        <v>566</v>
      </c>
      <c r="C5" s="206" t="s">
        <v>774</v>
      </c>
      <c r="D5" s="206" t="s">
        <v>566</v>
      </c>
      <c r="E5" s="206" t="s">
        <v>280</v>
      </c>
      <c r="F5" s="207">
        <v>43644</v>
      </c>
    </row>
    <row r="6" spans="1:6" x14ac:dyDescent="0.3">
      <c r="A6" s="206" t="s">
        <v>276</v>
      </c>
      <c r="B6" s="206" t="s">
        <v>362</v>
      </c>
      <c r="C6" s="206" t="s">
        <v>597</v>
      </c>
      <c r="D6" s="206" t="s">
        <v>598</v>
      </c>
      <c r="E6" s="206" t="s">
        <v>280</v>
      </c>
      <c r="F6" s="207">
        <v>43644</v>
      </c>
    </row>
    <row r="7" spans="1:6" x14ac:dyDescent="0.3">
      <c r="A7" s="206" t="s">
        <v>276</v>
      </c>
      <c r="B7" s="206" t="s">
        <v>599</v>
      </c>
      <c r="C7" s="206" t="s">
        <v>600</v>
      </c>
      <c r="D7" s="206" t="s">
        <v>601</v>
      </c>
      <c r="E7" s="206" t="s">
        <v>280</v>
      </c>
      <c r="F7" s="207">
        <v>43644</v>
      </c>
    </row>
    <row r="8" spans="1:6" x14ac:dyDescent="0.3">
      <c r="A8" s="206" t="s">
        <v>276</v>
      </c>
      <c r="B8" s="206" t="s">
        <v>602</v>
      </c>
      <c r="C8" s="206" t="s">
        <v>603</v>
      </c>
      <c r="D8" s="206" t="s">
        <v>602</v>
      </c>
      <c r="E8" s="206" t="s">
        <v>280</v>
      </c>
      <c r="F8" s="207">
        <v>43644</v>
      </c>
    </row>
    <row r="9" spans="1:6" x14ac:dyDescent="0.3">
      <c r="A9" s="206" t="s">
        <v>276</v>
      </c>
      <c r="B9" s="206" t="s">
        <v>775</v>
      </c>
      <c r="C9" s="206" t="s">
        <v>776</v>
      </c>
      <c r="D9" s="206" t="s">
        <v>775</v>
      </c>
      <c r="E9" s="206" t="s">
        <v>280</v>
      </c>
      <c r="F9" s="207">
        <v>43644</v>
      </c>
    </row>
    <row r="10" spans="1:6" x14ac:dyDescent="0.3">
      <c r="A10" s="206" t="s">
        <v>276</v>
      </c>
      <c r="B10" s="206" t="s">
        <v>134</v>
      </c>
      <c r="C10" s="206" t="s">
        <v>604</v>
      </c>
      <c r="D10" s="206" t="s">
        <v>134</v>
      </c>
      <c r="E10" s="206" t="s">
        <v>280</v>
      </c>
      <c r="F10" s="207">
        <v>43644</v>
      </c>
    </row>
    <row r="11" spans="1:6" x14ac:dyDescent="0.3">
      <c r="A11" s="206" t="s">
        <v>276</v>
      </c>
      <c r="B11" s="206" t="s">
        <v>408</v>
      </c>
      <c r="C11" s="206" t="s">
        <v>612</v>
      </c>
      <c r="D11" s="206" t="s">
        <v>613</v>
      </c>
      <c r="E11" s="206" t="s">
        <v>280</v>
      </c>
      <c r="F11" s="207">
        <v>43644</v>
      </c>
    </row>
    <row r="12" spans="1:6" x14ac:dyDescent="0.3">
      <c r="A12" s="206" t="s">
        <v>276</v>
      </c>
      <c r="B12" s="206" t="s">
        <v>361</v>
      </c>
      <c r="C12" s="206" t="s">
        <v>605</v>
      </c>
      <c r="D12" s="206" t="s">
        <v>606</v>
      </c>
      <c r="E12" s="206" t="s">
        <v>280</v>
      </c>
      <c r="F12" s="207">
        <v>43644</v>
      </c>
    </row>
    <row r="13" spans="1:6" x14ac:dyDescent="0.3">
      <c r="A13" s="206" t="s">
        <v>276</v>
      </c>
      <c r="B13" s="206" t="s">
        <v>238</v>
      </c>
      <c r="C13" s="206" t="s">
        <v>614</v>
      </c>
      <c r="D13" s="206" t="s">
        <v>615</v>
      </c>
      <c r="E13" s="206" t="s">
        <v>280</v>
      </c>
      <c r="F13" s="207">
        <v>43644</v>
      </c>
    </row>
  </sheetData>
  <pageMargins left="0.7" right="0.7" top="0.75" bottom="0.75" header="0.3" footer="0.3"/>
  <pageSetup orientation="portrait" r:id="rId1"/>
  <headerFooter>
    <oddFooter>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68"/>
  <sheetViews>
    <sheetView topLeftCell="A46" workbookViewId="0">
      <selection activeCell="A68" sqref="A68"/>
    </sheetView>
  </sheetViews>
  <sheetFormatPr defaultRowHeight="13.2" x14ac:dyDescent="0.25"/>
  <cols>
    <col min="1" max="1" width="11" bestFit="1" customWidth="1"/>
    <col min="2" max="2" width="43.21875" bestFit="1" customWidth="1"/>
    <col min="3" max="3" width="11.5546875" bestFit="1" customWidth="1"/>
    <col min="6" max="6" width="10.5546875" bestFit="1" customWidth="1"/>
    <col min="9" max="9" width="13.44140625" customWidth="1"/>
    <col min="10" max="10" width="13.77734375" customWidth="1"/>
  </cols>
  <sheetData>
    <row r="1" spans="1:17" ht="15.6" x14ac:dyDescent="0.3">
      <c r="B1" s="106" t="s">
        <v>129</v>
      </c>
      <c r="C1" s="107" t="s">
        <v>130</v>
      </c>
      <c r="D1" s="108">
        <v>43364</v>
      </c>
      <c r="E1" s="104"/>
      <c r="F1" s="104"/>
      <c r="G1" s="104"/>
      <c r="H1" s="74"/>
      <c r="I1" s="74"/>
    </row>
    <row r="2" spans="1:17" ht="66" x14ac:dyDescent="0.25">
      <c r="A2" s="84" t="s">
        <v>434</v>
      </c>
      <c r="B2" s="109" t="s">
        <v>398</v>
      </c>
      <c r="C2" s="82" t="s">
        <v>9</v>
      </c>
      <c r="D2" s="109" t="s">
        <v>114</v>
      </c>
      <c r="E2" s="82" t="s">
        <v>137</v>
      </c>
      <c r="F2" s="109" t="s">
        <v>113</v>
      </c>
      <c r="G2" s="82" t="s">
        <v>217</v>
      </c>
      <c r="H2" s="110" t="s">
        <v>436</v>
      </c>
      <c r="I2" s="110" t="s">
        <v>437</v>
      </c>
    </row>
    <row r="4" spans="1:17" x14ac:dyDescent="0.25">
      <c r="A4" s="152">
        <v>48021</v>
      </c>
      <c r="B4" s="79" t="s">
        <v>360</v>
      </c>
      <c r="C4" s="126" t="s">
        <v>109</v>
      </c>
      <c r="D4" s="79">
        <v>390004</v>
      </c>
      <c r="E4" s="121"/>
      <c r="F4" s="79" t="s">
        <v>219</v>
      </c>
      <c r="G4" s="86"/>
      <c r="H4" s="122"/>
      <c r="I4" s="67"/>
      <c r="J4" s="67"/>
      <c r="K4" s="67"/>
    </row>
    <row r="5" spans="1:17" x14ac:dyDescent="0.25">
      <c r="A5" s="152">
        <v>48048</v>
      </c>
      <c r="B5" s="79" t="s">
        <v>106</v>
      </c>
      <c r="C5" s="126" t="s">
        <v>109</v>
      </c>
      <c r="D5" s="79">
        <v>390004</v>
      </c>
      <c r="E5" s="121"/>
      <c r="F5" s="79" t="s">
        <v>350</v>
      </c>
      <c r="G5" s="86"/>
      <c r="H5" s="122"/>
      <c r="I5" s="67"/>
      <c r="J5" s="67"/>
      <c r="K5" s="67"/>
      <c r="M5" s="152"/>
      <c r="P5" s="153"/>
      <c r="Q5" s="37"/>
    </row>
    <row r="6" spans="1:17" x14ac:dyDescent="0.25">
      <c r="A6" s="152">
        <v>48061</v>
      </c>
      <c r="B6" s="79" t="s">
        <v>94</v>
      </c>
      <c r="C6" s="126" t="s">
        <v>109</v>
      </c>
      <c r="D6" s="79">
        <v>390004</v>
      </c>
      <c r="E6" s="121"/>
      <c r="F6" s="79" t="s">
        <v>354</v>
      </c>
      <c r="G6" s="86"/>
      <c r="H6" s="122"/>
      <c r="I6" s="67"/>
      <c r="J6" s="67"/>
      <c r="K6" s="67"/>
      <c r="M6" s="152"/>
      <c r="P6" s="153"/>
    </row>
    <row r="7" spans="1:17" x14ac:dyDescent="0.25">
      <c r="A7" s="152">
        <v>46962</v>
      </c>
      <c r="B7" s="114" t="s">
        <v>697</v>
      </c>
      <c r="C7" s="114">
        <v>10000</v>
      </c>
      <c r="D7" s="68">
        <v>390001</v>
      </c>
      <c r="F7" s="153" t="s">
        <v>718</v>
      </c>
      <c r="M7" s="152"/>
      <c r="P7" s="153"/>
    </row>
    <row r="8" spans="1:17" x14ac:dyDescent="0.25">
      <c r="A8" s="152">
        <v>46963</v>
      </c>
      <c r="B8" s="114" t="s">
        <v>698</v>
      </c>
      <c r="C8" s="114">
        <v>10000</v>
      </c>
      <c r="D8" s="68">
        <v>390001</v>
      </c>
      <c r="F8" s="153" t="s">
        <v>205</v>
      </c>
      <c r="J8" s="67" t="s">
        <v>699</v>
      </c>
      <c r="M8" s="152"/>
      <c r="P8" s="153"/>
    </row>
    <row r="9" spans="1:17" x14ac:dyDescent="0.25">
      <c r="A9" s="152">
        <v>47902</v>
      </c>
      <c r="B9" s="114" t="s">
        <v>700</v>
      </c>
      <c r="C9" s="114">
        <v>10000</v>
      </c>
      <c r="D9" s="68">
        <v>390001</v>
      </c>
      <c r="F9" s="153" t="s">
        <v>719</v>
      </c>
      <c r="J9" s="67" t="s">
        <v>701</v>
      </c>
      <c r="M9" s="152"/>
      <c r="P9" s="153"/>
    </row>
    <row r="10" spans="1:17" x14ac:dyDescent="0.25">
      <c r="A10" s="152">
        <v>47900</v>
      </c>
      <c r="B10" s="114" t="s">
        <v>702</v>
      </c>
      <c r="C10" s="114">
        <v>10000</v>
      </c>
      <c r="D10" s="68">
        <v>390001</v>
      </c>
      <c r="F10" s="153" t="s">
        <v>720</v>
      </c>
      <c r="J10" s="67" t="s">
        <v>701</v>
      </c>
      <c r="M10" s="152"/>
      <c r="P10" s="153"/>
    </row>
    <row r="11" spans="1:17" x14ac:dyDescent="0.25">
      <c r="A11" s="152">
        <v>47905</v>
      </c>
      <c r="B11" s="114" t="s">
        <v>703</v>
      </c>
      <c r="C11" s="114">
        <v>10000</v>
      </c>
      <c r="D11" s="68">
        <v>390001</v>
      </c>
      <c r="F11" s="153" t="s">
        <v>721</v>
      </c>
      <c r="J11" s="67" t="s">
        <v>704</v>
      </c>
      <c r="M11" s="152"/>
      <c r="P11" s="67"/>
    </row>
    <row r="12" spans="1:17" x14ac:dyDescent="0.25">
      <c r="A12" s="152">
        <v>47904</v>
      </c>
      <c r="B12" s="114" t="s">
        <v>705</v>
      </c>
      <c r="C12" s="114">
        <v>10000</v>
      </c>
      <c r="D12" s="68">
        <v>390001</v>
      </c>
      <c r="F12" s="153" t="s">
        <v>722</v>
      </c>
      <c r="J12" s="67" t="s">
        <v>706</v>
      </c>
      <c r="M12" s="152"/>
      <c r="P12" s="67"/>
    </row>
    <row r="13" spans="1:17" x14ac:dyDescent="0.25">
      <c r="A13" s="152">
        <v>47907</v>
      </c>
      <c r="B13" s="114" t="s">
        <v>707</v>
      </c>
      <c r="C13" s="114">
        <v>10000</v>
      </c>
      <c r="D13" s="68">
        <v>390001</v>
      </c>
      <c r="F13" s="153" t="s">
        <v>723</v>
      </c>
      <c r="J13" s="67" t="s">
        <v>708</v>
      </c>
      <c r="M13" s="152"/>
      <c r="P13" s="153"/>
    </row>
    <row r="14" spans="1:17" x14ac:dyDescent="0.25">
      <c r="A14" s="152">
        <v>47909</v>
      </c>
      <c r="B14" s="114" t="s">
        <v>709</v>
      </c>
      <c r="C14" s="114">
        <v>10000</v>
      </c>
      <c r="D14" s="68">
        <v>390001</v>
      </c>
      <c r="F14" s="153" t="s">
        <v>724</v>
      </c>
      <c r="J14" s="67"/>
      <c r="M14" s="152"/>
      <c r="P14" s="153"/>
    </row>
    <row r="15" spans="1:17" x14ac:dyDescent="0.25">
      <c r="A15" s="152">
        <v>47915</v>
      </c>
      <c r="B15" s="114" t="s">
        <v>710</v>
      </c>
      <c r="C15" s="114">
        <v>10000</v>
      </c>
      <c r="D15" s="68">
        <v>390001</v>
      </c>
      <c r="F15" s="153" t="s">
        <v>725</v>
      </c>
      <c r="J15" s="67" t="s">
        <v>711</v>
      </c>
      <c r="M15" s="152"/>
      <c r="P15" s="153"/>
    </row>
    <row r="16" spans="1:17" x14ac:dyDescent="0.25">
      <c r="A16" s="152">
        <v>47917</v>
      </c>
      <c r="B16" s="114" t="s">
        <v>712</v>
      </c>
      <c r="C16" s="114">
        <v>10000</v>
      </c>
      <c r="D16" s="68">
        <v>390001</v>
      </c>
      <c r="F16" s="153" t="s">
        <v>726</v>
      </c>
      <c r="J16" s="67"/>
      <c r="M16" s="152"/>
      <c r="P16" s="153"/>
    </row>
    <row r="17" spans="1:20" x14ac:dyDescent="0.25">
      <c r="A17" s="152">
        <v>47932</v>
      </c>
      <c r="B17" s="114" t="s">
        <v>713</v>
      </c>
      <c r="C17" s="114">
        <v>10000</v>
      </c>
      <c r="D17" s="68">
        <v>390001</v>
      </c>
      <c r="F17" s="153" t="s">
        <v>727</v>
      </c>
      <c r="J17" s="67" t="s">
        <v>714</v>
      </c>
      <c r="M17" s="152"/>
      <c r="P17" s="67"/>
    </row>
    <row r="18" spans="1:20" x14ac:dyDescent="0.25">
      <c r="A18" s="152">
        <v>47926</v>
      </c>
      <c r="B18" s="114" t="s">
        <v>715</v>
      </c>
      <c r="C18" s="114">
        <v>10000</v>
      </c>
      <c r="D18" s="68">
        <v>390001</v>
      </c>
      <c r="F18" s="153" t="s">
        <v>728</v>
      </c>
      <c r="J18" s="67" t="s">
        <v>716</v>
      </c>
      <c r="M18" s="152"/>
      <c r="P18" s="67"/>
    </row>
    <row r="19" spans="1:20" x14ac:dyDescent="0.25">
      <c r="A19" s="152">
        <v>60045</v>
      </c>
      <c r="B19" s="114" t="s">
        <v>717</v>
      </c>
      <c r="C19" s="114">
        <v>10000</v>
      </c>
      <c r="D19" s="68">
        <v>390001</v>
      </c>
      <c r="F19" s="153" t="s">
        <v>729</v>
      </c>
      <c r="J19" s="67"/>
      <c r="M19" s="152"/>
      <c r="P19" s="153"/>
    </row>
    <row r="20" spans="1:20" x14ac:dyDescent="0.25">
      <c r="A20" s="152">
        <v>56000</v>
      </c>
      <c r="B20" s="114" t="s">
        <v>730</v>
      </c>
      <c r="C20" s="114">
        <v>10000</v>
      </c>
      <c r="D20" s="68">
        <v>390001</v>
      </c>
    </row>
    <row r="21" spans="1:20" x14ac:dyDescent="0.25">
      <c r="A21" s="152">
        <v>66000</v>
      </c>
      <c r="B21" s="114" t="s">
        <v>731</v>
      </c>
      <c r="C21" s="114">
        <v>10000</v>
      </c>
      <c r="D21" s="68">
        <v>390001</v>
      </c>
      <c r="P21" s="152"/>
      <c r="S21" s="67"/>
      <c r="T21" s="67"/>
    </row>
    <row r="22" spans="1:20" x14ac:dyDescent="0.25">
      <c r="A22" s="152">
        <v>46000</v>
      </c>
      <c r="B22" s="114" t="s">
        <v>732</v>
      </c>
      <c r="C22" s="114">
        <v>10000</v>
      </c>
      <c r="D22" s="68">
        <v>390001</v>
      </c>
      <c r="P22" s="152"/>
      <c r="S22" s="67"/>
      <c r="T22" s="67"/>
    </row>
    <row r="23" spans="1:20" x14ac:dyDescent="0.25">
      <c r="A23" s="152">
        <v>57700</v>
      </c>
      <c r="B23" s="67" t="s">
        <v>733</v>
      </c>
      <c r="C23" s="114" t="s">
        <v>734</v>
      </c>
      <c r="D23" s="68">
        <v>390001</v>
      </c>
      <c r="F23" s="67"/>
      <c r="G23" s="67"/>
      <c r="P23" s="112"/>
      <c r="S23" s="72"/>
      <c r="T23" s="69"/>
    </row>
    <row r="24" spans="1:20" x14ac:dyDescent="0.25">
      <c r="A24" s="152">
        <v>67700</v>
      </c>
      <c r="B24" s="67" t="s">
        <v>735</v>
      </c>
      <c r="C24" s="114" t="s">
        <v>734</v>
      </c>
      <c r="D24" s="68">
        <v>390001</v>
      </c>
      <c r="F24" s="67"/>
      <c r="G24" s="67"/>
    </row>
    <row r="25" spans="1:20" x14ac:dyDescent="0.25">
      <c r="A25" s="154" t="s">
        <v>736</v>
      </c>
      <c r="B25" s="67" t="s">
        <v>737</v>
      </c>
      <c r="C25" s="114" t="s">
        <v>734</v>
      </c>
      <c r="D25" s="68">
        <v>390001</v>
      </c>
      <c r="I25" s="71" t="s">
        <v>738</v>
      </c>
      <c r="J25" s="70" t="s">
        <v>739</v>
      </c>
    </row>
    <row r="26" spans="1:20" x14ac:dyDescent="0.25">
      <c r="A26" s="152">
        <v>57000</v>
      </c>
      <c r="B26" s="68" t="s">
        <v>740</v>
      </c>
      <c r="C26" s="114">
        <v>10000</v>
      </c>
      <c r="D26" s="68">
        <v>390001</v>
      </c>
      <c r="F26" s="39"/>
      <c r="G26" s="155"/>
    </row>
    <row r="27" spans="1:20" x14ac:dyDescent="0.25">
      <c r="A27" s="111">
        <v>41007</v>
      </c>
      <c r="B27" s="156" t="s">
        <v>741</v>
      </c>
      <c r="C27" s="114" t="s">
        <v>118</v>
      </c>
      <c r="D27" s="68">
        <v>390001</v>
      </c>
      <c r="I27" s="71" t="s">
        <v>738</v>
      </c>
      <c r="J27" s="67" t="s">
        <v>742</v>
      </c>
    </row>
    <row r="28" spans="1:20" x14ac:dyDescent="0.25">
      <c r="A28" s="111">
        <v>41008</v>
      </c>
      <c r="B28" s="156" t="s">
        <v>743</v>
      </c>
      <c r="C28" s="114" t="s">
        <v>118</v>
      </c>
      <c r="D28" s="68">
        <v>390001</v>
      </c>
      <c r="I28" s="71" t="s">
        <v>738</v>
      </c>
      <c r="J28" s="67" t="s">
        <v>742</v>
      </c>
    </row>
    <row r="29" spans="1:20" x14ac:dyDescent="0.25">
      <c r="A29" s="111">
        <v>60058</v>
      </c>
      <c r="B29" s="157" t="s">
        <v>744</v>
      </c>
      <c r="C29" s="114" t="s">
        <v>395</v>
      </c>
      <c r="D29" s="68">
        <v>390001</v>
      </c>
      <c r="I29" s="71" t="s">
        <v>745</v>
      </c>
      <c r="J29" s="67" t="s">
        <v>742</v>
      </c>
    </row>
    <row r="30" spans="1:20" x14ac:dyDescent="0.25">
      <c r="A30" s="111">
        <v>60046</v>
      </c>
      <c r="B30" s="157" t="s">
        <v>746</v>
      </c>
      <c r="C30" s="114" t="s">
        <v>395</v>
      </c>
      <c r="D30" s="68">
        <v>390001</v>
      </c>
      <c r="I30" s="71" t="s">
        <v>745</v>
      </c>
      <c r="J30" s="67" t="s">
        <v>742</v>
      </c>
    </row>
    <row r="31" spans="1:20" s="74" customFormat="1" x14ac:dyDescent="0.25">
      <c r="A31" s="83">
        <v>48040</v>
      </c>
      <c r="B31" s="79" t="s">
        <v>651</v>
      </c>
      <c r="C31" s="126" t="s">
        <v>109</v>
      </c>
      <c r="D31" s="79">
        <v>390004</v>
      </c>
      <c r="E31" s="121"/>
      <c r="F31" s="79" t="s">
        <v>223</v>
      </c>
      <c r="G31" s="86"/>
      <c r="H31" s="122"/>
      <c r="I31" s="75"/>
    </row>
    <row r="32" spans="1:20" s="74" customFormat="1" x14ac:dyDescent="0.25">
      <c r="A32" s="98">
        <v>71002</v>
      </c>
      <c r="B32" s="176" t="s">
        <v>1244</v>
      </c>
      <c r="C32" s="177" t="s">
        <v>96</v>
      </c>
      <c r="D32" s="176">
        <v>390002</v>
      </c>
      <c r="E32" s="178"/>
      <c r="F32" s="176" t="s">
        <v>371</v>
      </c>
      <c r="G32" s="178" t="s">
        <v>362</v>
      </c>
      <c r="H32" s="122"/>
      <c r="I32" s="77"/>
    </row>
    <row r="33" spans="1:11" s="74" customFormat="1" x14ac:dyDescent="0.25">
      <c r="A33" s="98">
        <v>71003</v>
      </c>
      <c r="B33" s="176" t="s">
        <v>1245</v>
      </c>
      <c r="C33" s="177" t="s">
        <v>96</v>
      </c>
      <c r="D33" s="176">
        <v>390002</v>
      </c>
      <c r="E33" s="178"/>
      <c r="F33" s="176" t="s">
        <v>372</v>
      </c>
      <c r="G33" s="178" t="s">
        <v>362</v>
      </c>
      <c r="H33" s="122"/>
      <c r="I33" s="77"/>
    </row>
    <row r="34" spans="1:11" s="74" customFormat="1" x14ac:dyDescent="0.25">
      <c r="A34" s="98">
        <v>93010</v>
      </c>
      <c r="B34" s="179" t="s">
        <v>407</v>
      </c>
      <c r="C34" s="180">
        <v>9660</v>
      </c>
      <c r="D34" s="176">
        <v>390003</v>
      </c>
      <c r="E34" s="131"/>
      <c r="F34" s="100"/>
      <c r="G34" s="131"/>
      <c r="H34" s="138"/>
      <c r="I34" s="77"/>
    </row>
    <row r="35" spans="1:11" s="74" customFormat="1" x14ac:dyDescent="0.25">
      <c r="A35" s="98">
        <v>97000</v>
      </c>
      <c r="B35" s="179" t="s">
        <v>383</v>
      </c>
      <c r="C35" s="181" t="s">
        <v>98</v>
      </c>
      <c r="D35" s="176"/>
      <c r="E35" s="182"/>
      <c r="F35" s="176" t="s">
        <v>142</v>
      </c>
      <c r="G35" s="182"/>
      <c r="H35" s="183" t="s">
        <v>133</v>
      </c>
      <c r="I35" s="75"/>
    </row>
    <row r="36" spans="1:11" s="74" customFormat="1" x14ac:dyDescent="0.25">
      <c r="A36" s="98">
        <v>70055</v>
      </c>
      <c r="B36" s="179" t="s">
        <v>405</v>
      </c>
      <c r="C36" s="177" t="s">
        <v>96</v>
      </c>
      <c r="D36" s="176">
        <v>390002</v>
      </c>
      <c r="E36" s="178"/>
      <c r="F36" s="176" t="s">
        <v>357</v>
      </c>
      <c r="G36" s="178"/>
      <c r="H36" s="184"/>
      <c r="I36" s="75"/>
    </row>
    <row r="37" spans="1:11" s="74" customFormat="1" x14ac:dyDescent="0.25">
      <c r="A37" s="83">
        <v>47927</v>
      </c>
      <c r="B37" s="176" t="s">
        <v>117</v>
      </c>
      <c r="C37" s="185">
        <v>10000</v>
      </c>
      <c r="D37" s="176">
        <v>390002</v>
      </c>
      <c r="E37" s="178"/>
      <c r="F37" s="176" t="s">
        <v>211</v>
      </c>
      <c r="G37" s="178"/>
      <c r="H37" s="122"/>
      <c r="I37" s="77"/>
    </row>
    <row r="38" spans="1:11" s="74" customFormat="1" x14ac:dyDescent="0.25">
      <c r="A38" s="83">
        <v>47914</v>
      </c>
      <c r="B38" s="186" t="s">
        <v>431</v>
      </c>
      <c r="C38" s="187">
        <v>10000</v>
      </c>
      <c r="D38" s="188">
        <v>390002</v>
      </c>
      <c r="E38" s="189"/>
      <c r="F38" s="190" t="s">
        <v>412</v>
      </c>
      <c r="G38" s="125"/>
      <c r="H38" s="149"/>
      <c r="I38" s="77"/>
      <c r="J38" s="73"/>
      <c r="K38" s="73"/>
    </row>
    <row r="39" spans="1:11" s="74" customFormat="1" x14ac:dyDescent="0.25">
      <c r="A39" s="83">
        <v>47916</v>
      </c>
      <c r="B39" s="186" t="s">
        <v>410</v>
      </c>
      <c r="C39" s="187">
        <v>10000</v>
      </c>
      <c r="D39" s="188">
        <v>390002</v>
      </c>
      <c r="E39" s="189"/>
      <c r="F39" s="190" t="s">
        <v>413</v>
      </c>
      <c r="G39" s="125"/>
      <c r="H39" s="149"/>
      <c r="I39" s="77"/>
      <c r="J39" s="77"/>
      <c r="K39" s="166"/>
    </row>
    <row r="40" spans="1:11" s="74" customFormat="1" x14ac:dyDescent="0.25">
      <c r="A40" s="122">
        <v>47921</v>
      </c>
      <c r="B40" s="186" t="s">
        <v>411</v>
      </c>
      <c r="C40" s="186">
        <v>10000</v>
      </c>
      <c r="D40" s="188">
        <v>390002</v>
      </c>
      <c r="E40" s="184"/>
      <c r="F40" s="190" t="s">
        <v>414</v>
      </c>
      <c r="G40" s="122"/>
      <c r="H40" s="149"/>
      <c r="I40" s="77"/>
      <c r="J40" s="77"/>
      <c r="K40" s="166"/>
    </row>
    <row r="41" spans="1:11" s="74" customFormat="1" x14ac:dyDescent="0.25">
      <c r="A41" s="83">
        <v>47922</v>
      </c>
      <c r="B41" s="176" t="s">
        <v>115</v>
      </c>
      <c r="C41" s="185">
        <v>10000</v>
      </c>
      <c r="D41" s="176">
        <v>390002</v>
      </c>
      <c r="E41" s="178"/>
      <c r="F41" s="176" t="s">
        <v>208</v>
      </c>
      <c r="G41" s="121"/>
      <c r="H41" s="122"/>
      <c r="I41" s="77"/>
      <c r="J41" s="77"/>
      <c r="K41" s="166"/>
    </row>
    <row r="42" spans="1:11" s="74" customFormat="1" x14ac:dyDescent="0.25">
      <c r="A42" s="175">
        <v>66500</v>
      </c>
      <c r="B42" s="191" t="s">
        <v>433</v>
      </c>
      <c r="C42" s="185">
        <v>10000</v>
      </c>
      <c r="D42" s="176">
        <v>390002</v>
      </c>
      <c r="E42" s="178"/>
      <c r="F42" s="190" t="s">
        <v>415</v>
      </c>
      <c r="G42" s="121"/>
      <c r="H42" s="137"/>
      <c r="I42" s="75"/>
      <c r="J42" s="170"/>
      <c r="K42" s="167"/>
    </row>
    <row r="43" spans="1:11" s="74" customFormat="1" x14ac:dyDescent="0.25">
      <c r="A43" s="98"/>
      <c r="B43" s="133"/>
      <c r="C43" s="132"/>
      <c r="D43" s="100"/>
      <c r="E43" s="131"/>
      <c r="F43" s="100"/>
      <c r="G43" s="131"/>
      <c r="H43" s="138"/>
      <c r="I43" s="77"/>
    </row>
    <row r="44" spans="1:11" s="74" customFormat="1" x14ac:dyDescent="0.25">
      <c r="A44" s="98"/>
      <c r="B44" s="133"/>
      <c r="C44" s="132"/>
      <c r="D44" s="100"/>
      <c r="E44" s="131"/>
      <c r="F44" s="100"/>
      <c r="G44" s="131"/>
      <c r="H44" s="138"/>
      <c r="I44" s="77"/>
    </row>
    <row r="45" spans="1:11" s="74" customFormat="1" x14ac:dyDescent="0.25">
      <c r="A45" s="98"/>
      <c r="B45" s="133"/>
      <c r="C45" s="132"/>
      <c r="D45" s="100"/>
      <c r="E45" s="131"/>
      <c r="F45" s="100"/>
      <c r="G45" s="131"/>
      <c r="H45" s="138"/>
      <c r="I45" s="77"/>
    </row>
    <row r="46" spans="1:11" s="74" customFormat="1" x14ac:dyDescent="0.25">
      <c r="A46" s="98"/>
      <c r="B46" s="133"/>
      <c r="C46" s="132"/>
      <c r="D46" s="100"/>
      <c r="E46" s="131"/>
      <c r="F46" s="100"/>
      <c r="G46" s="131"/>
      <c r="H46" s="138"/>
      <c r="I46" s="77"/>
    </row>
    <row r="47" spans="1:11" ht="15" customHeight="1" x14ac:dyDescent="0.25">
      <c r="A47" s="68">
        <v>390001</v>
      </c>
      <c r="B47" s="111">
        <v>7651601</v>
      </c>
      <c r="C47" s="152"/>
      <c r="D47" s="113" t="s">
        <v>747</v>
      </c>
      <c r="E47" s="114">
        <v>10000</v>
      </c>
      <c r="F47" s="37"/>
      <c r="G47" s="153"/>
    </row>
    <row r="48" spans="1:11" x14ac:dyDescent="0.25">
      <c r="A48" s="68">
        <v>390001</v>
      </c>
      <c r="B48" s="111">
        <v>7651602</v>
      </c>
      <c r="C48" s="112"/>
      <c r="D48" s="113" t="s">
        <v>748</v>
      </c>
      <c r="E48" s="114">
        <v>10000</v>
      </c>
      <c r="F48" s="72"/>
      <c r="G48" s="69"/>
    </row>
    <row r="49" spans="1:11" x14ac:dyDescent="0.25">
      <c r="A49" s="68">
        <v>390001</v>
      </c>
      <c r="B49" s="111">
        <v>7651603</v>
      </c>
      <c r="C49" s="112"/>
      <c r="D49" s="113" t="s">
        <v>749</v>
      </c>
      <c r="E49" s="114">
        <v>10000</v>
      </c>
      <c r="F49" s="72"/>
      <c r="G49" s="68" t="s">
        <v>750</v>
      </c>
    </row>
    <row r="50" spans="1:11" x14ac:dyDescent="0.25">
      <c r="A50" s="68">
        <v>390001</v>
      </c>
      <c r="B50" s="111">
        <v>5651701</v>
      </c>
      <c r="C50" s="112"/>
      <c r="D50" s="113" t="s">
        <v>123</v>
      </c>
      <c r="E50" s="114">
        <v>10000</v>
      </c>
      <c r="F50" s="72"/>
      <c r="G50" s="68"/>
    </row>
    <row r="51" spans="1:11" x14ac:dyDescent="0.25">
      <c r="A51" s="68">
        <v>390001</v>
      </c>
      <c r="B51" s="111">
        <v>5651702</v>
      </c>
      <c r="D51" s="113" t="s">
        <v>751</v>
      </c>
      <c r="E51" s="114">
        <v>10000</v>
      </c>
    </row>
    <row r="53" spans="1:11" s="74" customFormat="1" x14ac:dyDescent="0.25">
      <c r="A53" s="83">
        <v>7601601</v>
      </c>
      <c r="B53" s="227" t="s">
        <v>1336</v>
      </c>
      <c r="C53" s="228">
        <v>10000</v>
      </c>
      <c r="D53" s="229">
        <v>390002</v>
      </c>
      <c r="E53" s="230"/>
      <c r="F53" s="229" t="s">
        <v>201</v>
      </c>
      <c r="G53" s="230"/>
      <c r="H53" s="231">
        <v>43738</v>
      </c>
      <c r="I53" s="118"/>
      <c r="J53" s="76"/>
      <c r="K53" s="87"/>
    </row>
    <row r="54" spans="1:11" s="74" customFormat="1" x14ac:dyDescent="0.25">
      <c r="A54" s="83">
        <v>7601602</v>
      </c>
      <c r="B54" s="232" t="s">
        <v>649</v>
      </c>
      <c r="C54" s="228">
        <v>10000</v>
      </c>
      <c r="D54" s="229">
        <v>390004</v>
      </c>
      <c r="E54" s="230"/>
      <c r="F54" s="233" t="s">
        <v>202</v>
      </c>
      <c r="G54" s="234"/>
      <c r="H54" s="231">
        <v>43738</v>
      </c>
      <c r="I54" s="117"/>
      <c r="J54" s="76"/>
      <c r="K54" s="167"/>
    </row>
    <row r="55" spans="1:11" s="74" customFormat="1" x14ac:dyDescent="0.25">
      <c r="A55" s="83">
        <v>5101704</v>
      </c>
      <c r="B55" s="227" t="s">
        <v>1349</v>
      </c>
      <c r="C55" s="235" t="s">
        <v>95</v>
      </c>
      <c r="D55" s="229">
        <v>390002</v>
      </c>
      <c r="E55" s="236"/>
      <c r="F55" s="229" t="s">
        <v>198</v>
      </c>
      <c r="G55" s="230"/>
      <c r="H55" s="231">
        <v>43738</v>
      </c>
      <c r="I55" s="103"/>
    </row>
    <row r="56" spans="1:11" s="74" customFormat="1" x14ac:dyDescent="0.25">
      <c r="A56" s="83">
        <v>47504</v>
      </c>
      <c r="B56" s="229" t="s">
        <v>625</v>
      </c>
      <c r="C56" s="237" t="s">
        <v>240</v>
      </c>
      <c r="D56" s="229">
        <v>390004</v>
      </c>
      <c r="E56" s="230"/>
      <c r="F56" s="229" t="s">
        <v>239</v>
      </c>
      <c r="G56" s="234"/>
      <c r="H56" s="231">
        <v>43738</v>
      </c>
    </row>
    <row r="58" spans="1:11" x14ac:dyDescent="0.25">
      <c r="A58" s="100" t="s">
        <v>784</v>
      </c>
      <c r="B58" s="148" t="s">
        <v>95</v>
      </c>
      <c r="C58" s="100">
        <v>390004</v>
      </c>
      <c r="D58" s="133"/>
      <c r="E58" s="100" t="s">
        <v>195</v>
      </c>
      <c r="F58" s="131" t="s">
        <v>363</v>
      </c>
      <c r="G58" s="279">
        <v>44469</v>
      </c>
    </row>
    <row r="59" spans="1:11" x14ac:dyDescent="0.25">
      <c r="A59" s="198" t="s">
        <v>634</v>
      </c>
      <c r="B59" s="151" t="s">
        <v>395</v>
      </c>
      <c r="C59" s="100">
        <v>390004</v>
      </c>
      <c r="D59" s="100"/>
      <c r="E59" s="198" t="s">
        <v>632</v>
      </c>
      <c r="F59" s="131" t="s">
        <v>363</v>
      </c>
      <c r="G59" s="277">
        <v>44469</v>
      </c>
      <c r="H59" s="101" t="s">
        <v>438</v>
      </c>
    </row>
    <row r="60" spans="1:11" s="74" customFormat="1" x14ac:dyDescent="0.25">
      <c r="A60" s="100" t="s">
        <v>781</v>
      </c>
      <c r="B60" s="151" t="s">
        <v>395</v>
      </c>
      <c r="C60" s="100">
        <v>390004</v>
      </c>
      <c r="D60" s="133"/>
      <c r="E60" s="100" t="s">
        <v>214</v>
      </c>
      <c r="F60" s="131" t="s">
        <v>363</v>
      </c>
      <c r="G60" s="280">
        <v>44104</v>
      </c>
      <c r="H60" s="199" t="s">
        <v>439</v>
      </c>
    </row>
    <row r="61" spans="1:11" s="74" customFormat="1" x14ac:dyDescent="0.25">
      <c r="A61" s="100" t="s">
        <v>1337</v>
      </c>
      <c r="B61" s="151">
        <v>10000</v>
      </c>
      <c r="C61" s="100">
        <v>390002</v>
      </c>
      <c r="D61" s="131"/>
      <c r="E61" s="100" t="s">
        <v>631</v>
      </c>
      <c r="F61" s="131" t="s">
        <v>362</v>
      </c>
      <c r="G61" s="280">
        <v>44104</v>
      </c>
      <c r="H61" s="117"/>
      <c r="I61" s="76"/>
      <c r="J61" s="167"/>
    </row>
    <row r="62" spans="1:11" s="74" customFormat="1" x14ac:dyDescent="0.25">
      <c r="A62" s="100" t="s">
        <v>640</v>
      </c>
      <c r="B62" s="151">
        <v>10000</v>
      </c>
      <c r="C62" s="100">
        <v>390004</v>
      </c>
      <c r="D62" s="131"/>
      <c r="E62" s="100" t="s">
        <v>631</v>
      </c>
      <c r="F62" s="131" t="s">
        <v>363</v>
      </c>
      <c r="G62" s="280">
        <v>44104</v>
      </c>
      <c r="H62" s="75"/>
      <c r="I62" s="169"/>
      <c r="J62" s="170"/>
    </row>
    <row r="63" spans="1:11" s="74" customFormat="1" x14ac:dyDescent="0.25">
      <c r="A63" s="281" t="s">
        <v>402</v>
      </c>
      <c r="B63" s="151">
        <v>10000</v>
      </c>
      <c r="C63" s="100">
        <v>390004</v>
      </c>
      <c r="D63" s="100"/>
      <c r="E63" s="282" t="s">
        <v>156</v>
      </c>
      <c r="F63" s="131"/>
      <c r="G63" s="280">
        <v>44377</v>
      </c>
      <c r="H63" s="274"/>
    </row>
    <row r="64" spans="1:11" s="74" customFormat="1" x14ac:dyDescent="0.25">
      <c r="A64" s="281" t="s">
        <v>1241</v>
      </c>
      <c r="B64" s="151">
        <v>10000</v>
      </c>
      <c r="C64" s="100">
        <v>390002</v>
      </c>
      <c r="D64" s="100"/>
      <c r="E64" s="287" t="s">
        <v>1238</v>
      </c>
      <c r="F64" s="131"/>
      <c r="G64" s="280">
        <v>44377</v>
      </c>
      <c r="H64" s="102"/>
    </row>
    <row r="65" spans="1:8" x14ac:dyDescent="0.25">
      <c r="A65" s="288" t="s">
        <v>1350</v>
      </c>
      <c r="B65" s="151">
        <v>10000</v>
      </c>
      <c r="C65" s="100">
        <v>390002</v>
      </c>
      <c r="D65" s="131"/>
      <c r="E65" s="282" t="s">
        <v>696</v>
      </c>
      <c r="F65" s="131"/>
      <c r="G65" s="280">
        <v>44104</v>
      </c>
    </row>
    <row r="66" spans="1:8" x14ac:dyDescent="0.25">
      <c r="A66" s="215" t="s">
        <v>1385</v>
      </c>
      <c r="B66" s="289" t="s">
        <v>240</v>
      </c>
      <c r="C66" s="290">
        <v>390002</v>
      </c>
      <c r="D66" s="215"/>
      <c r="E66" s="291" t="s">
        <v>1386</v>
      </c>
      <c r="F66" s="199" t="s">
        <v>362</v>
      </c>
      <c r="G66" s="292">
        <v>44104</v>
      </c>
    </row>
    <row r="67" spans="1:8" s="74" customFormat="1" x14ac:dyDescent="0.25">
      <c r="A67" s="276" t="s">
        <v>1452</v>
      </c>
      <c r="B67" s="80" t="s">
        <v>240</v>
      </c>
      <c r="C67" s="79">
        <v>390002</v>
      </c>
      <c r="D67" s="86"/>
      <c r="E67" s="81" t="s">
        <v>1269</v>
      </c>
      <c r="F67" s="137"/>
      <c r="G67" s="122"/>
    </row>
    <row r="68" spans="1:8" s="74" customFormat="1" x14ac:dyDescent="0.25">
      <c r="A68" s="146" t="s">
        <v>1389</v>
      </c>
      <c r="B68" s="286" t="s">
        <v>240</v>
      </c>
      <c r="C68" s="100">
        <v>390002</v>
      </c>
      <c r="D68" s="100"/>
      <c r="E68" s="287" t="s">
        <v>1390</v>
      </c>
      <c r="F68" s="131"/>
      <c r="G68" s="277">
        <v>44469</v>
      </c>
      <c r="H68" s="7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FY21 COA Expenditure Codes</vt:lpstr>
      <vt:lpstr>Revenue Codes</vt:lpstr>
      <vt:lpstr>Fund Codes</vt:lpstr>
      <vt:lpstr>Departments</vt:lpstr>
      <vt:lpstr>Program Codes</vt:lpstr>
      <vt:lpstr>Projects Codes</vt:lpstr>
      <vt:lpstr>Cost Centers</vt:lpstr>
      <vt:lpstr>Task Codes</vt:lpstr>
      <vt:lpstr>OLD CODES</vt:lpstr>
      <vt:lpstr>RECONCILATION</vt:lpstr>
      <vt:lpstr>PRORATE</vt:lpstr>
      <vt:lpstr>'FY21 COA Expenditure Codes'!Print_Area</vt:lpstr>
      <vt:lpstr>RECONCILATION!Print_Area</vt:lpstr>
      <vt:lpstr>'FY21 COA Expenditure Codes'!Print_Titles</vt:lpstr>
      <vt:lpstr>'Projects Codes'!Print_Titles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1996-97 Chart of Accounts</dc:title>
  <dc:creator>?</dc:creator>
  <cp:lastModifiedBy>VITA Program</cp:lastModifiedBy>
  <cp:lastPrinted>2020-08-25T18:24:20Z</cp:lastPrinted>
  <dcterms:created xsi:type="dcterms:W3CDTF">1999-01-14T21:59:59Z</dcterms:created>
  <dcterms:modified xsi:type="dcterms:W3CDTF">2021-06-07T22:15:26Z</dcterms:modified>
</cp:coreProperties>
</file>